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wrcc-my.sharepoint.com/personal/clerk_mawr-cc_gov_uk/Documents/Desktop/Mawr CC/Meeting Papers/2025-26/9. January 26/Budget Meeting/"/>
    </mc:Choice>
  </mc:AlternateContent>
  <xr:revisionPtr revIDLastSave="373" documentId="8_{F40F22C0-F6BE-4386-9B04-C21C86980949}" xr6:coauthVersionLast="47" xr6:coauthVersionMax="47" xr10:uidLastSave="{D0F7C63E-C102-4114-9D2F-CB4A8A77DF9A}"/>
  <bookViews>
    <workbookView xWindow="-110" yWindow="-110" windowWidth="25820" windowHeight="15500" xr2:uid="{8F85B780-D2D7-45AD-9923-8482BFD6A64F}"/>
  </bookViews>
  <sheets>
    <sheet name="26-27 Draft Annual Budget - By 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1" i="1" l="1"/>
  <c r="W70" i="1"/>
  <c r="L43" i="1" s="1"/>
  <c r="W59" i="1"/>
  <c r="L42" i="1" s="1"/>
  <c r="H46" i="1"/>
  <c r="J46" i="1"/>
  <c r="L44" i="1"/>
  <c r="L46" i="1" l="1"/>
  <c r="U9" i="1" s="1"/>
  <c r="U11" i="1" s="1"/>
  <c r="U12" i="1" l="1"/>
  <c r="U13" i="1" l="1"/>
  <c r="U14" i="1"/>
</calcChain>
</file>

<file path=xl/sharedStrings.xml><?xml version="1.0" encoding="utf-8"?>
<sst xmlns="http://schemas.openxmlformats.org/spreadsheetml/2006/main" count="112" uniqueCount="71">
  <si>
    <t>Mawr Community Council Draft Budget for FY2026-27</t>
  </si>
  <si>
    <t>**Expenditure is inclusive of VAT</t>
  </si>
  <si>
    <t>Cost Centre</t>
  </si>
  <si>
    <t>Budget Line</t>
  </si>
  <si>
    <t>2024-25</t>
  </si>
  <si>
    <t>2025-26</t>
  </si>
  <si>
    <t>Actual</t>
  </si>
  <si>
    <t>Actual YTD</t>
  </si>
  <si>
    <t>Central Administration</t>
  </si>
  <si>
    <t>Band ‘D’ equivalent properties:</t>
  </si>
  <si>
    <t>Precept</t>
  </si>
  <si>
    <t>Estimated Total Budget Expenditure 26-27:</t>
  </si>
  <si>
    <t>Grants &amp; Donations rcvd</t>
  </si>
  <si>
    <t>Estimated Reserves at current yr end:</t>
  </si>
  <si>
    <t>VAT Return</t>
  </si>
  <si>
    <t>Reserve for 2026-27 (20-50% of expenditure):</t>
  </si>
  <si>
    <t>Total Income Exl VAT</t>
  </si>
  <si>
    <t>Total Precept Required:</t>
  </si>
  <si>
    <t>Salary</t>
  </si>
  <si>
    <t>HMRC - PAYE &amp; NI</t>
  </si>
  <si>
    <t>Difference from Year Prior Budget (%)</t>
  </si>
  <si>
    <t>Travel &amp; Subsistence</t>
  </si>
  <si>
    <t>Training</t>
  </si>
  <si>
    <t>** Resolutions to consider: Accept budget (when completed) and upload to website. Notify Swansea CC via email and letter as requested</t>
  </si>
  <si>
    <t>Cleaning &amp; Sanitisation</t>
  </si>
  <si>
    <t>Insurance</t>
  </si>
  <si>
    <t>Legal &amp; Professional Fees</t>
  </si>
  <si>
    <t>Audit fees</t>
  </si>
  <si>
    <t>Daily consumables</t>
  </si>
  <si>
    <t>IT Equipment</t>
  </si>
  <si>
    <t>Software licences &amp; support</t>
  </si>
  <si>
    <t>Hall hire fees</t>
  </si>
  <si>
    <t>Repairs &amp; Maintenance</t>
  </si>
  <si>
    <t>Telephony &amp; broadband</t>
  </si>
  <si>
    <t>Website fees</t>
  </si>
  <si>
    <t>Bank Charges</t>
  </si>
  <si>
    <t>Special Events</t>
  </si>
  <si>
    <t>Grounds maintenance</t>
  </si>
  <si>
    <t>Building Supplies</t>
  </si>
  <si>
    <t>Memberships &amp; Subscriptions</t>
  </si>
  <si>
    <t>Green Spaces Equipment</t>
  </si>
  <si>
    <t>Summer Playscheme</t>
  </si>
  <si>
    <t>MUGA</t>
  </si>
  <si>
    <t>Staff Mileage</t>
  </si>
  <si>
    <t>Solar Panels FWH</t>
  </si>
  <si>
    <t>Office Expenses</t>
  </si>
  <si>
    <t>Felindre WH</t>
  </si>
  <si>
    <t>Garnswllt WH</t>
  </si>
  <si>
    <t>CCP WH</t>
  </si>
  <si>
    <t>Total</t>
  </si>
  <si>
    <t>FELINDRE WELFARE HALL</t>
  </si>
  <si>
    <t>Felindre Welfare Hall</t>
  </si>
  <si>
    <t>2024-25 Actual</t>
  </si>
  <si>
    <t>2025-26 YTD</t>
  </si>
  <si>
    <t>2026-27 Budget</t>
  </si>
  <si>
    <t>Total Expenditure</t>
  </si>
  <si>
    <t>GARNSWLLT WELFARE HALL</t>
  </si>
  <si>
    <t>Garnswllt Welfare Hall</t>
  </si>
  <si>
    <t>CCP WELFARE HALL</t>
  </si>
  <si>
    <t>CCP Welfare Hall</t>
  </si>
  <si>
    <t>2024-25 Total</t>
  </si>
  <si>
    <t>2026-27 Proposed Budget</t>
  </si>
  <si>
    <t>Total Annual Cost Per Band 'D' Equivalent Property:</t>
  </si>
  <si>
    <t>Total Budget</t>
  </si>
  <si>
    <t>Pension</t>
  </si>
  <si>
    <t>XXXX</t>
  </si>
  <si>
    <t>** selection boxes</t>
  </si>
  <si>
    <t>Public Play Equipment Inspections</t>
  </si>
  <si>
    <t>Cllr Allowances</t>
  </si>
  <si>
    <t>P CE 2nd DJ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</si>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</sst>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4"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4" borderId="18" xfId="0" applyFill="1" applyBorder="1"/>
    <xf numFmtId="0" fontId="0" fillId="34" borderId="0" xfId="0" applyFill="1"/>
    <xf numFmtId="0" fontId="0" fillId="34" borderId="19" xfId="0" applyFill="1" applyBorder="1"/>
    <xf numFmtId="0" fontId="18" fillId="34" borderId="18" xfId="0" applyFont="1" applyFill="1" applyBorder="1"/>
    <xf numFmtId="0" fontId="18" fillId="34" borderId="0" xfId="0" applyFont="1" applyFill="1"/>
    <xf numFmtId="0" fontId="18" fillId="34" borderId="19" xfId="0" applyFont="1" applyFill="1" applyBorder="1"/>
    <xf numFmtId="3" fontId="18" fillId="34" borderId="0" xfId="0" applyNumberFormat="1" applyFont="1" applyFill="1"/>
    <xf numFmtId="0" fontId="18" fillId="34" borderId="20" xfId="0" applyFont="1" applyFill="1" applyBorder="1"/>
    <xf numFmtId="0" fontId="18" fillId="34" borderId="21" xfId="0" applyFont="1" applyFill="1" applyBorder="1"/>
    <xf numFmtId="0" fontId="18" fillId="34" borderId="22" xfId="0" applyFont="1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35" borderId="18" xfId="0" applyFill="1" applyBorder="1"/>
    <xf numFmtId="0" fontId="0" fillId="35" borderId="0" xfId="0" applyFill="1"/>
    <xf numFmtId="0" fontId="0" fillId="35" borderId="19" xfId="0" applyFill="1" applyBorder="1"/>
    <xf numFmtId="0" fontId="18" fillId="35" borderId="18" xfId="0" applyFont="1" applyFill="1" applyBorder="1"/>
    <xf numFmtId="0" fontId="18" fillId="35" borderId="0" xfId="0" applyFont="1" applyFill="1"/>
    <xf numFmtId="0" fontId="18" fillId="35" borderId="19" xfId="0" applyFont="1" applyFill="1" applyBorder="1"/>
    <xf numFmtId="3" fontId="18" fillId="35" borderId="0" xfId="0" applyNumberFormat="1" applyFont="1" applyFill="1"/>
    <xf numFmtId="0" fontId="18" fillId="35" borderId="20" xfId="0" applyFont="1" applyFill="1" applyBorder="1"/>
    <xf numFmtId="0" fontId="18" fillId="35" borderId="21" xfId="0" applyFont="1" applyFill="1" applyBorder="1"/>
    <xf numFmtId="0" fontId="18" fillId="35" borderId="22" xfId="0" applyFont="1" applyFill="1" applyBorder="1"/>
    <xf numFmtId="0" fontId="0" fillId="36" borderId="18" xfId="0" applyFill="1" applyBorder="1"/>
    <xf numFmtId="0" fontId="0" fillId="36" borderId="0" xfId="0" applyFill="1"/>
    <xf numFmtId="0" fontId="0" fillId="36" borderId="19" xfId="0" applyFill="1" applyBorder="1"/>
    <xf numFmtId="0" fontId="18" fillId="36" borderId="18" xfId="0" applyFont="1" applyFill="1" applyBorder="1"/>
    <xf numFmtId="0" fontId="18" fillId="36" borderId="0" xfId="0" applyFont="1" applyFill="1"/>
    <xf numFmtId="0" fontId="18" fillId="36" borderId="19" xfId="0" applyFont="1" applyFill="1" applyBorder="1"/>
    <xf numFmtId="3" fontId="18" fillId="36" borderId="0" xfId="0" applyNumberFormat="1" applyFont="1" applyFill="1"/>
    <xf numFmtId="0" fontId="18" fillId="36" borderId="20" xfId="0" applyFont="1" applyFill="1" applyBorder="1"/>
    <xf numFmtId="0" fontId="18" fillId="36" borderId="21" xfId="0" applyFont="1" applyFill="1" applyBorder="1"/>
    <xf numFmtId="0" fontId="18" fillId="36" borderId="22" xfId="0" applyFont="1" applyFill="1" applyBorder="1"/>
    <xf numFmtId="0" fontId="0" fillId="36" borderId="15" xfId="0" applyFill="1" applyBorder="1"/>
    <xf numFmtId="0" fontId="0" fillId="36" borderId="16" xfId="0" applyFill="1" applyBorder="1"/>
    <xf numFmtId="0" fontId="0" fillId="36" borderId="17" xfId="0" applyFill="1" applyBorder="1"/>
    <xf numFmtId="0" fontId="19" fillId="33" borderId="29" xfId="0" applyFont="1" applyFill="1" applyBorder="1"/>
    <xf numFmtId="0" fontId="19" fillId="33" borderId="30" xfId="0" applyFont="1" applyFill="1" applyBorder="1"/>
    <xf numFmtId="3" fontId="19" fillId="33" borderId="31" xfId="0" applyNumberFormat="1" applyFont="1" applyFill="1" applyBorder="1"/>
    <xf numFmtId="0" fontId="0" fillId="37" borderId="32" xfId="0" applyFill="1" applyBorder="1" applyAlignment="1">
      <alignment horizontal="right"/>
    </xf>
    <xf numFmtId="0" fontId="0" fillId="37" borderId="10" xfId="0" applyFill="1" applyBorder="1"/>
    <xf numFmtId="0" fontId="19" fillId="37" borderId="16" xfId="0" applyFont="1" applyFill="1" applyBorder="1"/>
    <xf numFmtId="0" fontId="19" fillId="37" borderId="0" xfId="0" applyFont="1" applyFill="1"/>
    <xf numFmtId="0" fontId="0" fillId="38" borderId="10" xfId="0" applyFill="1" applyBorder="1"/>
    <xf numFmtId="3" fontId="0" fillId="38" borderId="10" xfId="0" applyNumberFormat="1" applyFill="1" applyBorder="1"/>
    <xf numFmtId="0" fontId="0" fillId="35" borderId="10" xfId="0" applyFill="1" applyBorder="1"/>
    <xf numFmtId="3" fontId="0" fillId="35" borderId="10" xfId="0" applyNumberFormat="1" applyFill="1" applyBorder="1"/>
    <xf numFmtId="3" fontId="16" fillId="35" borderId="10" xfId="0" applyNumberFormat="1" applyFont="1" applyFill="1" applyBorder="1"/>
    <xf numFmtId="0" fontId="0" fillId="36" borderId="33" xfId="0" applyFill="1" applyBorder="1"/>
    <xf numFmtId="3" fontId="0" fillId="36" borderId="33" xfId="0" applyNumberFormat="1" applyFill="1" applyBorder="1"/>
    <xf numFmtId="0" fontId="0" fillId="35" borderId="35" xfId="0" applyFill="1" applyBorder="1"/>
    <xf numFmtId="0" fontId="0" fillId="38" borderId="35" xfId="0" applyFill="1" applyBorder="1"/>
    <xf numFmtId="0" fontId="0" fillId="36" borderId="39" xfId="0" applyFill="1" applyBorder="1"/>
    <xf numFmtId="0" fontId="0" fillId="37" borderId="40" xfId="0" applyFill="1" applyBorder="1"/>
    <xf numFmtId="0" fontId="0" fillId="37" borderId="41" xfId="0" applyFill="1" applyBorder="1"/>
    <xf numFmtId="0" fontId="0" fillId="38" borderId="41" xfId="0" applyFill="1" applyBorder="1"/>
    <xf numFmtId="0" fontId="0" fillId="35" borderId="41" xfId="0" applyFill="1" applyBorder="1"/>
    <xf numFmtId="0" fontId="0" fillId="36" borderId="42" xfId="0" applyFill="1" applyBorder="1"/>
    <xf numFmtId="0" fontId="19" fillId="33" borderId="43" xfId="0" applyFont="1" applyFill="1" applyBorder="1"/>
    <xf numFmtId="0" fontId="19" fillId="33" borderId="46" xfId="0" applyFont="1" applyFill="1" applyBorder="1"/>
    <xf numFmtId="3" fontId="19" fillId="33" borderId="46" xfId="0" applyNumberFormat="1" applyFont="1" applyFill="1" applyBorder="1"/>
    <xf numFmtId="0" fontId="19" fillId="33" borderId="47" xfId="0" applyFont="1" applyFill="1" applyBorder="1"/>
    <xf numFmtId="0" fontId="19" fillId="0" borderId="0" xfId="0" applyFont="1"/>
    <xf numFmtId="0" fontId="0" fillId="37" borderId="48" xfId="0" applyFill="1" applyBorder="1" applyAlignment="1">
      <alignment horizontal="right"/>
    </xf>
    <xf numFmtId="0" fontId="0" fillId="37" borderId="35" xfId="0" applyFill="1" applyBorder="1"/>
    <xf numFmtId="0" fontId="19" fillId="37" borderId="20" xfId="0" applyFont="1" applyFill="1" applyBorder="1"/>
    <xf numFmtId="0" fontId="19" fillId="37" borderId="21" xfId="0" applyFont="1" applyFill="1" applyBorder="1"/>
    <xf numFmtId="0" fontId="19" fillId="37" borderId="36" xfId="0" applyFont="1" applyFill="1" applyBorder="1"/>
    <xf numFmtId="0" fontId="19" fillId="37" borderId="37" xfId="0" applyFont="1" applyFill="1" applyBorder="1"/>
    <xf numFmtId="0" fontId="19" fillId="37" borderId="38" xfId="0" applyFont="1" applyFill="1" applyBorder="1"/>
    <xf numFmtId="0" fontId="19" fillId="37" borderId="22" xfId="0" applyFont="1" applyFill="1" applyBorder="1"/>
    <xf numFmtId="0" fontId="19" fillId="38" borderId="36" xfId="0" applyFont="1" applyFill="1" applyBorder="1" applyAlignment="1">
      <alignment horizontal="center" vertical="center"/>
    </xf>
    <xf numFmtId="0" fontId="19" fillId="38" borderId="37" xfId="0" applyFont="1" applyFill="1" applyBorder="1" applyAlignment="1">
      <alignment horizontal="center" vertical="center"/>
    </xf>
    <xf numFmtId="0" fontId="19" fillId="38" borderId="38" xfId="0" applyFont="1" applyFill="1" applyBorder="1" applyAlignment="1">
      <alignment horizontal="center" vertical="center"/>
    </xf>
    <xf numFmtId="0" fontId="19" fillId="35" borderId="36" xfId="0" applyFont="1" applyFill="1" applyBorder="1" applyAlignment="1">
      <alignment horizontal="center" vertical="center"/>
    </xf>
    <xf numFmtId="0" fontId="19" fillId="35" borderId="37" xfId="0" applyFont="1" applyFill="1" applyBorder="1" applyAlignment="1">
      <alignment horizontal="center" vertical="center"/>
    </xf>
    <xf numFmtId="0" fontId="19" fillId="35" borderId="38" xfId="0" applyFont="1" applyFill="1" applyBorder="1" applyAlignment="1">
      <alignment horizontal="center" vertical="center"/>
    </xf>
    <xf numFmtId="0" fontId="19" fillId="36" borderId="29" xfId="0" applyFont="1" applyFill="1" applyBorder="1"/>
    <xf numFmtId="0" fontId="19" fillId="36" borderId="30" xfId="0" applyFont="1" applyFill="1" applyBorder="1"/>
    <xf numFmtId="0" fontId="19" fillId="36" borderId="31" xfId="0" applyFont="1" applyFill="1" applyBorder="1"/>
    <xf numFmtId="0" fontId="18" fillId="36" borderId="31" xfId="0" applyFont="1" applyFill="1" applyBorder="1"/>
    <xf numFmtId="0" fontId="19" fillId="34" borderId="29" xfId="0" applyFont="1" applyFill="1" applyBorder="1"/>
    <xf numFmtId="0" fontId="19" fillId="34" borderId="30" xfId="0" applyFont="1" applyFill="1" applyBorder="1"/>
    <xf numFmtId="0" fontId="19" fillId="34" borderId="31" xfId="0" applyFont="1" applyFill="1" applyBorder="1"/>
    <xf numFmtId="0" fontId="19" fillId="35" borderId="29" xfId="0" applyFont="1" applyFill="1" applyBorder="1"/>
    <xf numFmtId="0" fontId="19" fillId="35" borderId="30" xfId="0" applyFont="1" applyFill="1" applyBorder="1"/>
    <xf numFmtId="0" fontId="19" fillId="35" borderId="31" xfId="0" applyFont="1" applyFill="1" applyBorder="1"/>
    <xf numFmtId="3" fontId="18" fillId="35" borderId="19" xfId="0" applyNumberFormat="1" applyFont="1" applyFill="1" applyBorder="1"/>
    <xf numFmtId="0" fontId="18" fillId="0" borderId="0" xfId="0" applyFont="1"/>
    <xf numFmtId="0" fontId="19" fillId="35" borderId="23" xfId="0" applyFont="1" applyFill="1" applyBorder="1"/>
    <xf numFmtId="8" fontId="19" fillId="35" borderId="26" xfId="0" applyNumberFormat="1" applyFont="1" applyFill="1" applyBorder="1"/>
    <xf numFmtId="8" fontId="21" fillId="35" borderId="56" xfId="0" applyNumberFormat="1" applyFont="1" applyFill="1" applyBorder="1"/>
    <xf numFmtId="8" fontId="19" fillId="33" borderId="14" xfId="0" applyNumberFormat="1" applyFont="1" applyFill="1" applyBorder="1"/>
    <xf numFmtId="8" fontId="19" fillId="37" borderId="57" xfId="0" applyNumberFormat="1" applyFont="1" applyFill="1" applyBorder="1"/>
    <xf numFmtId="0" fontId="19" fillId="37" borderId="55" xfId="0" applyFont="1" applyFill="1" applyBorder="1" applyAlignment="1">
      <alignment horizontal="center" vertical="center"/>
    </xf>
    <xf numFmtId="0" fontId="0" fillId="37" borderId="40" xfId="0" applyFill="1" applyBorder="1" applyAlignment="1">
      <alignment horizontal="right"/>
    </xf>
    <xf numFmtId="3" fontId="0" fillId="38" borderId="41" xfId="0" applyNumberFormat="1" applyFill="1" applyBorder="1"/>
    <xf numFmtId="3" fontId="0" fillId="35" borderId="41" xfId="0" applyNumberFormat="1" applyFill="1" applyBorder="1"/>
    <xf numFmtId="3" fontId="0" fillId="38" borderId="35" xfId="0" applyNumberFormat="1" applyFill="1" applyBorder="1"/>
    <xf numFmtId="3" fontId="16" fillId="35" borderId="35" xfId="0" applyNumberFormat="1" applyFont="1" applyFill="1" applyBorder="1"/>
    <xf numFmtId="0" fontId="0" fillId="33" borderId="43" xfId="0" applyFill="1" applyBorder="1" applyAlignment="1">
      <alignment horizontal="right"/>
    </xf>
    <xf numFmtId="0" fontId="0" fillId="33" borderId="46" xfId="0" applyFill="1" applyBorder="1"/>
    <xf numFmtId="3" fontId="16" fillId="33" borderId="46" xfId="0" applyNumberFormat="1" applyFont="1" applyFill="1" applyBorder="1"/>
    <xf numFmtId="0" fontId="16" fillId="33" borderId="47" xfId="0" applyFont="1" applyFill="1" applyBorder="1"/>
    <xf numFmtId="0" fontId="0" fillId="37" borderId="11" xfId="0" applyFill="1" applyBorder="1" applyAlignment="1">
      <alignment horizontal="left"/>
    </xf>
    <xf numFmtId="0" fontId="0" fillId="37" borderId="12" xfId="0" applyFill="1" applyBorder="1" applyAlignment="1">
      <alignment horizontal="left"/>
    </xf>
    <xf numFmtId="0" fontId="0" fillId="37" borderId="13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35" borderId="51" xfId="0" applyFont="1" applyFill="1" applyBorder="1" applyAlignment="1">
      <alignment horizontal="left"/>
    </xf>
    <xf numFmtId="0" fontId="19" fillId="35" borderId="52" xfId="0" applyFont="1" applyFill="1" applyBorder="1" applyAlignment="1">
      <alignment horizontal="left"/>
    </xf>
    <xf numFmtId="0" fontId="19" fillId="35" borderId="53" xfId="0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0" fontId="19" fillId="35" borderId="27" xfId="0" applyFont="1" applyFill="1" applyBorder="1" applyAlignment="1">
      <alignment horizontal="left"/>
    </xf>
    <xf numFmtId="0" fontId="19" fillId="35" borderId="28" xfId="0" applyFont="1" applyFill="1" applyBorder="1" applyAlignment="1">
      <alignment horizontal="left"/>
    </xf>
    <xf numFmtId="0" fontId="19" fillId="33" borderId="29" xfId="0" applyFont="1" applyFill="1" applyBorder="1" applyAlignment="1">
      <alignment horizontal="left"/>
    </xf>
    <xf numFmtId="0" fontId="19" fillId="33" borderId="30" xfId="0" applyFont="1" applyFill="1" applyBorder="1" applyAlignment="1">
      <alignment horizontal="left"/>
    </xf>
    <xf numFmtId="0" fontId="19" fillId="33" borderId="44" xfId="0" applyFont="1" applyFill="1" applyBorder="1" applyAlignment="1">
      <alignment horizontal="center"/>
    </xf>
    <xf numFmtId="0" fontId="19" fillId="33" borderId="30" xfId="0" applyFont="1" applyFill="1" applyBorder="1" applyAlignment="1">
      <alignment horizontal="center"/>
    </xf>
    <xf numFmtId="0" fontId="19" fillId="33" borderId="45" xfId="0" applyFont="1" applyFill="1" applyBorder="1" applyAlignment="1">
      <alignment horizontal="center"/>
    </xf>
    <xf numFmtId="0" fontId="16" fillId="33" borderId="44" xfId="0" applyFont="1" applyFill="1" applyBorder="1" applyAlignment="1">
      <alignment horizontal="center"/>
    </xf>
    <xf numFmtId="0" fontId="16" fillId="33" borderId="30" xfId="0" applyFont="1" applyFill="1" applyBorder="1" applyAlignment="1">
      <alignment horizontal="center"/>
    </xf>
    <xf numFmtId="0" fontId="16" fillId="33" borderId="45" xfId="0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0" fontId="20" fillId="33" borderId="22" xfId="0" applyFont="1" applyFill="1" applyBorder="1" applyAlignment="1">
      <alignment horizontal="center" vertical="center"/>
    </xf>
    <xf numFmtId="0" fontId="0" fillId="37" borderId="11" xfId="0" applyFill="1" applyBorder="1" applyAlignment="1">
      <alignment horizontal="left"/>
    </xf>
    <xf numFmtId="0" fontId="0" fillId="37" borderId="12" xfId="0" applyFill="1" applyBorder="1" applyAlignment="1">
      <alignment horizontal="left"/>
    </xf>
    <xf numFmtId="0" fontId="0" fillId="37" borderId="13" xfId="0" applyFill="1" applyBorder="1" applyAlignment="1">
      <alignment horizontal="left"/>
    </xf>
    <xf numFmtId="0" fontId="19" fillId="37" borderId="24" xfId="0" applyFont="1" applyFill="1" applyBorder="1" applyAlignment="1">
      <alignment horizontal="left"/>
    </xf>
    <xf numFmtId="0" fontId="19" fillId="37" borderId="25" xfId="0" applyFont="1" applyFill="1" applyBorder="1" applyAlignment="1">
      <alignment horizontal="left"/>
    </xf>
    <xf numFmtId="0" fontId="19" fillId="37" borderId="54" xfId="0" applyFont="1" applyFill="1" applyBorder="1" applyAlignment="1">
      <alignment horizontal="left"/>
    </xf>
    <xf numFmtId="0" fontId="19" fillId="37" borderId="34" xfId="0" applyFont="1" applyFill="1" applyBorder="1" applyAlignment="1">
      <alignment horizontal="left"/>
    </xf>
    <xf numFmtId="0" fontId="0" fillId="37" borderId="58" xfId="0" applyFill="1" applyBorder="1" applyAlignment="1">
      <alignment horizontal="left"/>
    </xf>
    <xf numFmtId="0" fontId="0" fillId="37" borderId="28" xfId="0" applyFill="1" applyBorder="1" applyAlignment="1">
      <alignment horizontal="left"/>
    </xf>
    <xf numFmtId="0" fontId="0" fillId="37" borderId="59" xfId="0" applyFill="1" applyBorder="1" applyAlignment="1">
      <alignment horizontal="left"/>
    </xf>
    <xf numFmtId="0" fontId="0" fillId="37" borderId="49" xfId="0" applyFill="1" applyBorder="1" applyAlignment="1">
      <alignment horizontal="left"/>
    </xf>
    <xf numFmtId="0" fontId="0" fillId="37" borderId="25" xfId="0" applyFill="1" applyBorder="1" applyAlignment="1">
      <alignment horizontal="left"/>
    </xf>
    <xf numFmtId="0" fontId="0" fillId="37" borderId="50" xfId="0" applyFill="1" applyBorder="1" applyAlignment="1">
      <alignment horizontal="left"/>
    </xf>
    <xf numFmtId="0" fontId="20" fillId="33" borderId="29" xfId="0" applyFont="1" applyFill="1" applyBorder="1" applyAlignment="1">
      <alignment horizontal="center"/>
    </xf>
    <xf numFmtId="0" fontId="20" fillId="33" borderId="30" xfId="0" applyFont="1" applyFill="1" applyBorder="1" applyAlignment="1">
      <alignment horizontal="center"/>
    </xf>
    <xf numFmtId="0" fontId="20" fillId="33" borderId="3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37" borderId="49" xfId="0" applyFont="1" applyFill="1" applyBorder="1" applyAlignment="1">
      <alignment horizontal="center"/>
    </xf>
    <xf numFmtId="0" fontId="16" fillId="37" borderId="25" xfId="0" applyFont="1" applyFill="1" applyBorder="1" applyAlignment="1">
      <alignment horizontal="center"/>
    </xf>
    <xf numFmtId="0" fontId="16" fillId="37" borderId="50" xfId="0" applyFont="1" applyFill="1" applyBorder="1" applyAlignment="1">
      <alignment horizontal="center"/>
    </xf>
    <xf numFmtId="0" fontId="19" fillId="36" borderId="36" xfId="0" applyFont="1" applyFill="1" applyBorder="1" applyAlignment="1">
      <alignment horizontal="center" wrapText="1"/>
    </xf>
    <xf numFmtId="0" fontId="19" fillId="36" borderId="37" xfId="0" applyFont="1" applyFill="1" applyBorder="1" applyAlignment="1">
      <alignment horizontal="center" wrapText="1"/>
    </xf>
    <xf numFmtId="0" fontId="19" fillId="36" borderId="38" xfId="0" applyFont="1" applyFill="1" applyBorder="1" applyAlignment="1">
      <alignment horizontal="center" wrapText="1"/>
    </xf>
    <xf numFmtId="0" fontId="19" fillId="37" borderId="15" xfId="0" applyFont="1" applyFill="1" applyBorder="1" applyAlignment="1">
      <alignment horizontal="center"/>
    </xf>
    <xf numFmtId="0" fontId="19" fillId="37" borderId="16" xfId="0" applyFont="1" applyFill="1" applyBorder="1" applyAlignment="1">
      <alignment horizontal="center"/>
    </xf>
    <xf numFmtId="0" fontId="19" fillId="37" borderId="17" xfId="0" applyFont="1" applyFill="1" applyBorder="1" applyAlignment="1">
      <alignment horizontal="center"/>
    </xf>
    <xf numFmtId="0" fontId="19" fillId="37" borderId="18" xfId="0" applyFont="1" applyFill="1" applyBorder="1" applyAlignment="1">
      <alignment horizontal="center"/>
    </xf>
    <xf numFmtId="0" fontId="19" fillId="37" borderId="0" xfId="0" applyFont="1" applyFill="1" applyAlignment="1">
      <alignment horizontal="center"/>
    </xf>
    <xf numFmtId="0" fontId="19" fillId="37" borderId="19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4F6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3ECF-0D02-4F34-B188-A6AF85A20374}">
  <dimension ref="B1:Z81"/>
  <sheetViews>
    <sheetView tabSelected="1" topLeftCell="F3" zoomScale="115" zoomScaleNormal="115" workbookViewId="0">
      <selection activeCell="B4" sqref="B4:M4"/>
    </sheetView>
  </sheetViews>
  <sheetFormatPr defaultRowHeight="14.5" x14ac:dyDescent="0.35"/>
  <cols>
    <col min="2" max="2" width="11.453125" customWidth="1"/>
    <col min="10" max="10" width="11.1796875" customWidth="1"/>
    <col min="12" max="12" width="11.36328125" customWidth="1"/>
    <col min="21" max="21" width="20.26953125" customWidth="1"/>
  </cols>
  <sheetData>
    <row r="1" spans="2:26" ht="19" thickBot="1" x14ac:dyDescent="0.5">
      <c r="D1" s="148" t="s">
        <v>0</v>
      </c>
      <c r="E1" s="149"/>
      <c r="F1" s="149"/>
      <c r="G1" s="149"/>
      <c r="H1" s="149"/>
      <c r="I1" s="149"/>
      <c r="J1" s="150"/>
    </row>
    <row r="4" spans="2:26" ht="16.5" thickBot="1" x14ac:dyDescent="0.45">
      <c r="B4" s="151" t="s">
        <v>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2:26" ht="16" x14ac:dyDescent="0.4">
      <c r="B5" s="73"/>
      <c r="C5" s="158"/>
      <c r="D5" s="159"/>
      <c r="E5" s="159"/>
      <c r="F5" s="160"/>
      <c r="G5" s="47"/>
      <c r="H5" s="77" t="s">
        <v>4</v>
      </c>
      <c r="I5" s="47"/>
      <c r="J5" s="80" t="s">
        <v>5</v>
      </c>
      <c r="K5" s="47"/>
      <c r="L5" s="155" t="s">
        <v>61</v>
      </c>
      <c r="M5" s="68"/>
    </row>
    <row r="6" spans="2:26" ht="16" x14ac:dyDescent="0.4">
      <c r="B6" s="74" t="s">
        <v>2</v>
      </c>
      <c r="C6" s="161" t="s">
        <v>3</v>
      </c>
      <c r="D6" s="162"/>
      <c r="E6" s="162"/>
      <c r="F6" s="163"/>
      <c r="G6" s="48"/>
      <c r="H6" s="78" t="s">
        <v>6</v>
      </c>
      <c r="I6" s="48"/>
      <c r="J6" s="81" t="s">
        <v>7</v>
      </c>
      <c r="K6" s="48"/>
      <c r="L6" s="156"/>
      <c r="M6" s="68"/>
    </row>
    <row r="7" spans="2:26" ht="16.5" thickBot="1" x14ac:dyDescent="0.45">
      <c r="B7" s="75"/>
      <c r="C7" s="71"/>
      <c r="D7" s="72"/>
      <c r="E7" s="72"/>
      <c r="F7" s="76"/>
      <c r="G7" s="72"/>
      <c r="H7" s="79"/>
      <c r="I7" s="72"/>
      <c r="J7" s="82"/>
      <c r="K7" s="72"/>
      <c r="L7" s="157"/>
      <c r="M7" s="68"/>
    </row>
    <row r="8" spans="2:26" ht="16" x14ac:dyDescent="0.4">
      <c r="B8" s="69">
        <v>101</v>
      </c>
      <c r="C8" s="152" t="s">
        <v>8</v>
      </c>
      <c r="D8" s="153"/>
      <c r="E8" s="153"/>
      <c r="F8" s="154"/>
      <c r="G8" s="70"/>
      <c r="H8" s="57"/>
      <c r="I8" s="70"/>
      <c r="J8" s="56"/>
      <c r="K8" s="70"/>
      <c r="L8" s="58"/>
      <c r="O8" s="115" t="s">
        <v>9</v>
      </c>
      <c r="P8" s="116"/>
      <c r="Q8" s="116"/>
      <c r="R8" s="116"/>
      <c r="S8" s="116"/>
      <c r="T8" s="116"/>
      <c r="U8" s="95">
        <v>766</v>
      </c>
      <c r="V8" s="94"/>
      <c r="W8" s="94"/>
      <c r="X8" s="94"/>
      <c r="Y8" s="94"/>
      <c r="Z8" s="94"/>
    </row>
    <row r="9" spans="2:26" ht="16" x14ac:dyDescent="0.4">
      <c r="B9" s="45">
        <v>1076</v>
      </c>
      <c r="C9" s="135" t="s">
        <v>10</v>
      </c>
      <c r="D9" s="136"/>
      <c r="E9" s="136"/>
      <c r="F9" s="137"/>
      <c r="G9" s="46"/>
      <c r="H9" s="50">
        <v>109112</v>
      </c>
      <c r="I9" s="46"/>
      <c r="J9" s="52">
        <v>113150</v>
      </c>
      <c r="K9" s="46"/>
      <c r="L9" s="54"/>
      <c r="O9" s="117" t="s">
        <v>11</v>
      </c>
      <c r="P9" s="118"/>
      <c r="Q9" s="118"/>
      <c r="R9" s="118"/>
      <c r="S9" s="118"/>
      <c r="T9" s="118"/>
      <c r="U9" s="96">
        <f>L46</f>
        <v>130600</v>
      </c>
      <c r="V9" s="94"/>
      <c r="W9" s="94"/>
      <c r="X9" s="94"/>
      <c r="Y9" s="94"/>
      <c r="Z9" s="94"/>
    </row>
    <row r="10" spans="2:26" ht="16" x14ac:dyDescent="0.4">
      <c r="B10" s="45">
        <v>1090</v>
      </c>
      <c r="C10" s="135" t="s">
        <v>12</v>
      </c>
      <c r="D10" s="136"/>
      <c r="E10" s="136"/>
      <c r="F10" s="137"/>
      <c r="G10" s="46"/>
      <c r="H10" s="50">
        <v>55067</v>
      </c>
      <c r="I10" s="46"/>
      <c r="J10" s="52">
        <v>56211</v>
      </c>
      <c r="K10" s="46"/>
      <c r="L10" s="54"/>
      <c r="O10" s="117" t="s">
        <v>13</v>
      </c>
      <c r="P10" s="118"/>
      <c r="Q10" s="118"/>
      <c r="R10" s="118"/>
      <c r="S10" s="118"/>
      <c r="T10" s="118"/>
      <c r="U10" s="96">
        <v>40000</v>
      </c>
      <c r="V10" s="94"/>
      <c r="W10" s="94"/>
      <c r="X10" s="94"/>
      <c r="Y10" s="94"/>
      <c r="Z10" s="94"/>
    </row>
    <row r="11" spans="2:26" ht="16.5" thickBot="1" x14ac:dyDescent="0.45">
      <c r="B11" s="101">
        <v>4350</v>
      </c>
      <c r="C11" s="142" t="s">
        <v>14</v>
      </c>
      <c r="D11" s="143"/>
      <c r="E11" s="143"/>
      <c r="F11" s="144"/>
      <c r="G11" s="60"/>
      <c r="H11" s="102">
        <v>25623</v>
      </c>
      <c r="I11" s="60"/>
      <c r="J11" s="103">
        <v>28961</v>
      </c>
      <c r="K11" s="60"/>
      <c r="L11" s="63"/>
      <c r="O11" s="119" t="s">
        <v>15</v>
      </c>
      <c r="P11" s="120"/>
      <c r="Q11" s="120"/>
      <c r="R11" s="120"/>
      <c r="S11" s="120"/>
      <c r="T11" s="120"/>
      <c r="U11" s="97">
        <f>U9*0.2</f>
        <v>26120</v>
      </c>
      <c r="V11" s="94"/>
      <c r="W11" s="94"/>
      <c r="X11" s="94"/>
      <c r="Y11" s="94"/>
      <c r="Z11" s="94"/>
    </row>
    <row r="12" spans="2:26" ht="16.5" thickBot="1" x14ac:dyDescent="0.45">
      <c r="B12" s="106"/>
      <c r="C12" s="126" t="s">
        <v>16</v>
      </c>
      <c r="D12" s="127"/>
      <c r="E12" s="127"/>
      <c r="F12" s="128"/>
      <c r="G12" s="107"/>
      <c r="H12" s="108">
        <v>164179</v>
      </c>
      <c r="I12" s="107"/>
      <c r="J12" s="108">
        <v>169361</v>
      </c>
      <c r="K12" s="107"/>
      <c r="L12" s="109">
        <v>0</v>
      </c>
      <c r="O12" s="121" t="s">
        <v>17</v>
      </c>
      <c r="P12" s="122"/>
      <c r="Q12" s="122"/>
      <c r="R12" s="122"/>
      <c r="S12" s="122"/>
      <c r="T12" s="122"/>
      <c r="U12" s="98">
        <f>U9-U10+U11</f>
        <v>116720</v>
      </c>
      <c r="V12" s="94"/>
      <c r="W12" s="94"/>
      <c r="X12" s="94"/>
      <c r="Y12" s="94"/>
      <c r="Z12" s="94"/>
    </row>
    <row r="13" spans="2:26" ht="16" x14ac:dyDescent="0.4">
      <c r="B13" s="69">
        <v>4000</v>
      </c>
      <c r="C13" s="145" t="s">
        <v>18</v>
      </c>
      <c r="D13" s="146"/>
      <c r="E13" s="146"/>
      <c r="F13" s="147"/>
      <c r="G13" s="70"/>
      <c r="H13" s="104">
        <v>53011</v>
      </c>
      <c r="I13" s="70"/>
      <c r="J13" s="105">
        <v>46500</v>
      </c>
      <c r="K13" s="70"/>
      <c r="L13" s="58">
        <v>49500</v>
      </c>
      <c r="O13" s="138" t="s">
        <v>62</v>
      </c>
      <c r="P13" s="139"/>
      <c r="Q13" s="139"/>
      <c r="R13" s="139"/>
      <c r="S13" s="139"/>
      <c r="T13" s="139"/>
      <c r="U13" s="99">
        <f>U12/766</f>
        <v>152.37597911227155</v>
      </c>
      <c r="V13" s="94"/>
      <c r="W13" s="94"/>
      <c r="X13" s="94"/>
      <c r="Y13" s="94"/>
      <c r="Z13" s="94"/>
    </row>
    <row r="14" spans="2:26" ht="16.5" thickBot="1" x14ac:dyDescent="0.45">
      <c r="B14" s="45">
        <v>4020</v>
      </c>
      <c r="C14" s="135" t="s">
        <v>19</v>
      </c>
      <c r="D14" s="136"/>
      <c r="E14" s="136"/>
      <c r="F14" s="137"/>
      <c r="G14" s="46"/>
      <c r="H14" s="50">
        <v>12761</v>
      </c>
      <c r="I14" s="46"/>
      <c r="J14" s="53">
        <v>11000</v>
      </c>
      <c r="K14" s="46"/>
      <c r="L14" s="54">
        <v>13000</v>
      </c>
      <c r="O14" s="140" t="s">
        <v>20</v>
      </c>
      <c r="P14" s="141"/>
      <c r="Q14" s="141"/>
      <c r="R14" s="141"/>
      <c r="S14" s="141"/>
      <c r="T14" s="141"/>
      <c r="U14" s="100" t="str">
        <f>IF(U12&gt;J9,"Increase of ","Decrease of ")&amp;TEXT(ABS((U12-J9)/J9),"0.00%")</f>
        <v>Increase of 3.16%</v>
      </c>
      <c r="V14" s="94"/>
      <c r="W14" s="94"/>
      <c r="X14" s="94"/>
      <c r="Y14" s="94"/>
      <c r="Z14" s="94"/>
    </row>
    <row r="15" spans="2:26" ht="16" x14ac:dyDescent="0.4">
      <c r="B15" s="45" t="s">
        <v>65</v>
      </c>
      <c r="C15" s="110" t="s">
        <v>64</v>
      </c>
      <c r="D15" s="111"/>
      <c r="E15" s="111"/>
      <c r="F15" s="112"/>
      <c r="G15" s="46"/>
      <c r="H15" s="50"/>
      <c r="I15" s="46"/>
      <c r="J15" s="53"/>
      <c r="K15" s="46"/>
      <c r="L15" s="54">
        <v>6000</v>
      </c>
      <c r="O15" s="113"/>
      <c r="P15" s="113"/>
      <c r="Q15" s="113"/>
      <c r="R15" s="113"/>
      <c r="S15" s="113"/>
      <c r="T15" s="113"/>
      <c r="U15" s="114"/>
      <c r="V15" s="94"/>
      <c r="W15" s="94"/>
      <c r="X15" s="94"/>
      <c r="Y15" s="94"/>
      <c r="Z15" s="94"/>
    </row>
    <row r="16" spans="2:26" ht="16" x14ac:dyDescent="0.4">
      <c r="B16" s="45">
        <v>4060</v>
      </c>
      <c r="C16" s="135" t="s">
        <v>21</v>
      </c>
      <c r="D16" s="136"/>
      <c r="E16" s="136"/>
      <c r="F16" s="137"/>
      <c r="G16" s="46"/>
      <c r="H16" s="49">
        <v>40</v>
      </c>
      <c r="I16" s="46"/>
      <c r="J16" s="51">
        <v>133</v>
      </c>
      <c r="K16" s="46"/>
      <c r="L16" s="54">
        <v>100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t="16" x14ac:dyDescent="0.4">
      <c r="B17" s="45">
        <v>4070</v>
      </c>
      <c r="C17" s="135" t="s">
        <v>22</v>
      </c>
      <c r="D17" s="136"/>
      <c r="E17" s="136"/>
      <c r="F17" s="137"/>
      <c r="G17" s="46"/>
      <c r="H17" s="49">
        <v>426</v>
      </c>
      <c r="I17" s="46"/>
      <c r="J17" s="51">
        <v>200</v>
      </c>
      <c r="K17" s="46"/>
      <c r="L17" s="54">
        <v>500</v>
      </c>
      <c r="O17" s="94" t="s">
        <v>23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x14ac:dyDescent="0.35">
      <c r="B18" s="45">
        <v>4080</v>
      </c>
      <c r="C18" s="135" t="s">
        <v>24</v>
      </c>
      <c r="D18" s="136"/>
      <c r="E18" s="136"/>
      <c r="F18" s="137"/>
      <c r="G18" s="46"/>
      <c r="H18" s="49">
        <v>416</v>
      </c>
      <c r="I18" s="46"/>
      <c r="J18" s="51">
        <v>0</v>
      </c>
      <c r="K18" s="46"/>
      <c r="L18" s="54">
        <v>0</v>
      </c>
      <c r="N18" t="s">
        <v>70</v>
      </c>
      <c r="O18" t="s">
        <v>69</v>
      </c>
    </row>
    <row r="19" spans="2:26" x14ac:dyDescent="0.35">
      <c r="B19" s="45">
        <v>4110</v>
      </c>
      <c r="C19" s="135" t="s">
        <v>25</v>
      </c>
      <c r="D19" s="136"/>
      <c r="E19" s="136"/>
      <c r="F19" s="137"/>
      <c r="G19" s="46"/>
      <c r="H19" s="50">
        <v>2479</v>
      </c>
      <c r="I19" s="46"/>
      <c r="J19" s="52">
        <v>2806</v>
      </c>
      <c r="K19" s="46"/>
      <c r="L19" s="54">
        <v>3000</v>
      </c>
      <c r="N19" t="s">
        <v>10</v>
      </c>
      <c r="O19" t="s">
        <v>69</v>
      </c>
    </row>
    <row r="20" spans="2:26" x14ac:dyDescent="0.35">
      <c r="B20" s="45">
        <v>4120</v>
      </c>
      <c r="C20" s="135" t="s">
        <v>26</v>
      </c>
      <c r="D20" s="136"/>
      <c r="E20" s="136"/>
      <c r="F20" s="137"/>
      <c r="G20" s="46"/>
      <c r="H20" s="50">
        <v>10985</v>
      </c>
      <c r="I20" s="46"/>
      <c r="J20" s="52">
        <v>1914</v>
      </c>
      <c r="K20" s="46"/>
      <c r="L20" s="54">
        <v>2000</v>
      </c>
    </row>
    <row r="21" spans="2:26" x14ac:dyDescent="0.35">
      <c r="B21" s="45">
        <v>4130</v>
      </c>
      <c r="C21" s="135" t="s">
        <v>27</v>
      </c>
      <c r="D21" s="136"/>
      <c r="E21" s="136"/>
      <c r="F21" s="137"/>
      <c r="G21" s="46"/>
      <c r="H21" s="49">
        <v>0</v>
      </c>
      <c r="I21" s="46"/>
      <c r="J21" s="52">
        <v>6120</v>
      </c>
      <c r="K21" s="46"/>
      <c r="L21" s="54">
        <v>3500</v>
      </c>
    </row>
    <row r="22" spans="2:26" x14ac:dyDescent="0.35">
      <c r="B22" s="45">
        <v>4140</v>
      </c>
      <c r="C22" s="135" t="s">
        <v>28</v>
      </c>
      <c r="D22" s="136"/>
      <c r="E22" s="136"/>
      <c r="F22" s="137"/>
      <c r="G22" s="46"/>
      <c r="H22" s="50">
        <v>1024</v>
      </c>
      <c r="I22" s="46"/>
      <c r="J22" s="51">
        <v>239</v>
      </c>
      <c r="K22" s="46"/>
      <c r="L22" s="54">
        <v>250</v>
      </c>
    </row>
    <row r="23" spans="2:26" x14ac:dyDescent="0.35">
      <c r="B23" s="45">
        <v>4160</v>
      </c>
      <c r="C23" s="135" t="s">
        <v>29</v>
      </c>
      <c r="D23" s="136"/>
      <c r="E23" s="136"/>
      <c r="F23" s="137"/>
      <c r="G23" s="46"/>
      <c r="H23" s="50">
        <v>1299</v>
      </c>
      <c r="I23" s="46"/>
      <c r="J23" s="52">
        <v>1173</v>
      </c>
      <c r="K23" s="46"/>
      <c r="L23" s="54">
        <v>0</v>
      </c>
    </row>
    <row r="24" spans="2:26" x14ac:dyDescent="0.35">
      <c r="B24" s="45">
        <v>4170</v>
      </c>
      <c r="C24" s="135" t="s">
        <v>30</v>
      </c>
      <c r="D24" s="136"/>
      <c r="E24" s="136"/>
      <c r="F24" s="137"/>
      <c r="G24" s="46"/>
      <c r="H24" s="49">
        <v>158</v>
      </c>
      <c r="I24" s="46"/>
      <c r="J24" s="52">
        <v>2972</v>
      </c>
      <c r="K24" s="46"/>
      <c r="L24" s="54">
        <v>2000</v>
      </c>
    </row>
    <row r="25" spans="2:26" x14ac:dyDescent="0.35">
      <c r="B25" s="45">
        <v>4180</v>
      </c>
      <c r="C25" s="135" t="s">
        <v>31</v>
      </c>
      <c r="D25" s="136"/>
      <c r="E25" s="136"/>
      <c r="F25" s="137"/>
      <c r="G25" s="46"/>
      <c r="H25" s="49">
        <v>510</v>
      </c>
      <c r="I25" s="46"/>
      <c r="J25" s="51">
        <v>0</v>
      </c>
      <c r="K25" s="46"/>
      <c r="L25" s="54">
        <v>300</v>
      </c>
    </row>
    <row r="26" spans="2:26" x14ac:dyDescent="0.35">
      <c r="B26" s="45">
        <v>4190</v>
      </c>
      <c r="C26" s="135" t="s">
        <v>32</v>
      </c>
      <c r="D26" s="136"/>
      <c r="E26" s="136"/>
      <c r="F26" s="137"/>
      <c r="G26" s="46"/>
      <c r="H26" s="49">
        <v>709</v>
      </c>
      <c r="I26" s="46"/>
      <c r="J26" s="51">
        <v>0</v>
      </c>
      <c r="K26" s="46"/>
      <c r="L26" s="54">
        <v>0</v>
      </c>
    </row>
    <row r="27" spans="2:26" x14ac:dyDescent="0.35">
      <c r="B27" s="45">
        <v>4210</v>
      </c>
      <c r="C27" s="135" t="s">
        <v>33</v>
      </c>
      <c r="D27" s="136"/>
      <c r="E27" s="136"/>
      <c r="F27" s="137"/>
      <c r="G27" s="46"/>
      <c r="H27" s="50">
        <v>2536</v>
      </c>
      <c r="I27" s="46"/>
      <c r="J27" s="52">
        <v>3000</v>
      </c>
      <c r="K27" s="46"/>
      <c r="L27" s="54">
        <v>3000</v>
      </c>
    </row>
    <row r="28" spans="2:26" x14ac:dyDescent="0.35">
      <c r="B28" s="45">
        <v>4220</v>
      </c>
      <c r="C28" s="135" t="s">
        <v>34</v>
      </c>
      <c r="D28" s="136"/>
      <c r="E28" s="136"/>
      <c r="F28" s="137"/>
      <c r="G28" s="46"/>
      <c r="H28" s="49">
        <v>583</v>
      </c>
      <c r="I28" s="46"/>
      <c r="J28" s="51">
        <v>134</v>
      </c>
      <c r="K28" s="46"/>
      <c r="L28" s="54">
        <v>200</v>
      </c>
    </row>
    <row r="29" spans="2:26" x14ac:dyDescent="0.35">
      <c r="B29" s="45">
        <v>4240</v>
      </c>
      <c r="C29" s="135" t="s">
        <v>35</v>
      </c>
      <c r="D29" s="136"/>
      <c r="E29" s="136"/>
      <c r="F29" s="137"/>
      <c r="G29" s="46"/>
      <c r="H29" s="49">
        <v>61</v>
      </c>
      <c r="I29" s="46"/>
      <c r="J29" s="51">
        <v>60</v>
      </c>
      <c r="K29" s="46"/>
      <c r="L29" s="54">
        <v>200</v>
      </c>
    </row>
    <row r="30" spans="2:26" x14ac:dyDescent="0.35">
      <c r="B30" s="45">
        <v>4260</v>
      </c>
      <c r="C30" s="135" t="s">
        <v>36</v>
      </c>
      <c r="D30" s="136"/>
      <c r="E30" s="136"/>
      <c r="F30" s="137"/>
      <c r="G30" s="46"/>
      <c r="H30" s="49">
        <v>965</v>
      </c>
      <c r="I30" s="46"/>
      <c r="J30" s="51">
        <v>0</v>
      </c>
      <c r="K30" s="46"/>
      <c r="L30" s="54">
        <v>500</v>
      </c>
      <c r="M30" t="s">
        <v>66</v>
      </c>
    </row>
    <row r="31" spans="2:26" x14ac:dyDescent="0.35">
      <c r="B31" s="45">
        <v>4290</v>
      </c>
      <c r="C31" s="135" t="s">
        <v>37</v>
      </c>
      <c r="D31" s="136"/>
      <c r="E31" s="136"/>
      <c r="F31" s="137"/>
      <c r="G31" s="46"/>
      <c r="H31" s="50">
        <v>20057</v>
      </c>
      <c r="I31" s="46"/>
      <c r="J31" s="53">
        <v>24000</v>
      </c>
      <c r="K31" s="46"/>
      <c r="L31" s="54">
        <v>24000</v>
      </c>
    </row>
    <row r="32" spans="2:26" x14ac:dyDescent="0.35">
      <c r="B32" s="45">
        <v>4300</v>
      </c>
      <c r="C32" s="135" t="s">
        <v>38</v>
      </c>
      <c r="D32" s="136"/>
      <c r="E32" s="136"/>
      <c r="F32" s="137"/>
      <c r="G32" s="46"/>
      <c r="H32" s="49">
        <v>330</v>
      </c>
      <c r="I32" s="46"/>
      <c r="J32" s="51">
        <v>0</v>
      </c>
      <c r="K32" s="46"/>
      <c r="L32" s="54">
        <v>0</v>
      </c>
    </row>
    <row r="33" spans="2:12" x14ac:dyDescent="0.35">
      <c r="B33" s="45">
        <v>4320</v>
      </c>
      <c r="C33" s="135" t="s">
        <v>39</v>
      </c>
      <c r="D33" s="136"/>
      <c r="E33" s="136"/>
      <c r="F33" s="137"/>
      <c r="G33" s="46"/>
      <c r="H33" s="49">
        <v>332</v>
      </c>
      <c r="I33" s="46"/>
      <c r="J33" s="51">
        <v>427</v>
      </c>
      <c r="K33" s="46"/>
      <c r="L33" s="54">
        <v>500</v>
      </c>
    </row>
    <row r="34" spans="2:12" x14ac:dyDescent="0.35">
      <c r="B34" s="45">
        <v>4330</v>
      </c>
      <c r="C34" s="135" t="s">
        <v>40</v>
      </c>
      <c r="D34" s="136"/>
      <c r="E34" s="136"/>
      <c r="F34" s="137"/>
      <c r="G34" s="46"/>
      <c r="H34" s="50">
        <v>6266</v>
      </c>
      <c r="I34" s="46"/>
      <c r="J34" s="51">
        <v>0</v>
      </c>
      <c r="K34" s="46"/>
      <c r="L34" s="54">
        <v>0</v>
      </c>
    </row>
    <row r="35" spans="2:12" x14ac:dyDescent="0.35">
      <c r="B35" s="45">
        <v>4340</v>
      </c>
      <c r="C35" s="135" t="s">
        <v>41</v>
      </c>
      <c r="D35" s="136"/>
      <c r="E35" s="136"/>
      <c r="F35" s="137"/>
      <c r="G35" s="46"/>
      <c r="H35" s="50">
        <v>2082</v>
      </c>
      <c r="I35" s="46"/>
      <c r="J35" s="52">
        <v>3256</v>
      </c>
      <c r="K35" s="46"/>
      <c r="L35" s="54">
        <v>4000</v>
      </c>
    </row>
    <row r="36" spans="2:12" x14ac:dyDescent="0.35">
      <c r="B36" s="45">
        <v>4360</v>
      </c>
      <c r="C36" s="135" t="s">
        <v>42</v>
      </c>
      <c r="D36" s="136"/>
      <c r="E36" s="136"/>
      <c r="F36" s="137"/>
      <c r="G36" s="46"/>
      <c r="H36" s="50">
        <v>39215</v>
      </c>
      <c r="I36" s="46"/>
      <c r="J36" s="52">
        <v>1831</v>
      </c>
      <c r="K36" s="46"/>
      <c r="L36" s="54">
        <v>500</v>
      </c>
    </row>
    <row r="37" spans="2:12" x14ac:dyDescent="0.35">
      <c r="B37" s="45">
        <v>4380</v>
      </c>
      <c r="C37" s="135" t="s">
        <v>43</v>
      </c>
      <c r="D37" s="136"/>
      <c r="E37" s="136"/>
      <c r="F37" s="137"/>
      <c r="G37" s="46"/>
      <c r="H37" s="49">
        <v>0</v>
      </c>
      <c r="I37" s="46"/>
      <c r="J37" s="51">
        <v>120</v>
      </c>
      <c r="K37" s="46"/>
      <c r="L37" s="54">
        <v>250</v>
      </c>
    </row>
    <row r="38" spans="2:12" x14ac:dyDescent="0.35">
      <c r="B38" s="45">
        <v>4390</v>
      </c>
      <c r="C38" s="135" t="s">
        <v>44</v>
      </c>
      <c r="D38" s="136"/>
      <c r="E38" s="136"/>
      <c r="F38" s="137"/>
      <c r="G38" s="46"/>
      <c r="H38" s="49">
        <v>0</v>
      </c>
      <c r="I38" s="46"/>
      <c r="J38" s="52">
        <v>15347</v>
      </c>
      <c r="K38" s="46"/>
      <c r="L38" s="54">
        <v>0</v>
      </c>
    </row>
    <row r="39" spans="2:12" x14ac:dyDescent="0.35">
      <c r="B39" s="45">
        <v>4400</v>
      </c>
      <c r="C39" s="135" t="s">
        <v>45</v>
      </c>
      <c r="D39" s="136"/>
      <c r="E39" s="136"/>
      <c r="F39" s="137"/>
      <c r="G39" s="46"/>
      <c r="H39" s="49">
        <v>0</v>
      </c>
      <c r="I39" s="46"/>
      <c r="J39" s="52">
        <v>1551</v>
      </c>
      <c r="K39" s="46"/>
      <c r="L39" s="54">
        <v>2000</v>
      </c>
    </row>
    <row r="40" spans="2:12" x14ac:dyDescent="0.35">
      <c r="B40" s="45">
        <v>4410</v>
      </c>
      <c r="C40" s="110" t="s">
        <v>67</v>
      </c>
      <c r="D40" s="111"/>
      <c r="E40" s="111"/>
      <c r="F40" s="112"/>
      <c r="G40" s="46"/>
      <c r="H40" s="49"/>
      <c r="I40" s="46"/>
      <c r="J40" s="52"/>
      <c r="K40" s="46"/>
      <c r="L40" s="54">
        <v>600</v>
      </c>
    </row>
    <row r="41" spans="2:12" x14ac:dyDescent="0.35">
      <c r="B41" s="45">
        <v>4420</v>
      </c>
      <c r="C41" s="110" t="s">
        <v>68</v>
      </c>
      <c r="D41" s="111"/>
      <c r="E41" s="111"/>
      <c r="F41" s="112"/>
      <c r="G41" s="46"/>
      <c r="H41" s="49"/>
      <c r="I41" s="46"/>
      <c r="J41" s="52"/>
      <c r="K41" s="46"/>
      <c r="L41" s="54">
        <v>1000</v>
      </c>
    </row>
    <row r="42" spans="2:12" x14ac:dyDescent="0.35">
      <c r="B42" s="45">
        <v>300</v>
      </c>
      <c r="C42" s="135" t="s">
        <v>46</v>
      </c>
      <c r="D42" s="136"/>
      <c r="E42" s="136"/>
      <c r="F42" s="137"/>
      <c r="G42" s="46"/>
      <c r="H42" s="50">
        <v>4413</v>
      </c>
      <c r="I42" s="46"/>
      <c r="J42" s="52">
        <v>5795</v>
      </c>
      <c r="K42" s="46"/>
      <c r="L42" s="55">
        <f>W59</f>
        <v>5200</v>
      </c>
    </row>
    <row r="43" spans="2:12" x14ac:dyDescent="0.35">
      <c r="B43" s="45">
        <v>400</v>
      </c>
      <c r="C43" s="135" t="s">
        <v>47</v>
      </c>
      <c r="D43" s="136"/>
      <c r="E43" s="136"/>
      <c r="F43" s="137"/>
      <c r="G43" s="46"/>
      <c r="H43" s="50">
        <v>2031</v>
      </c>
      <c r="I43" s="46"/>
      <c r="J43" s="52">
        <v>2963</v>
      </c>
      <c r="K43" s="46"/>
      <c r="L43" s="55">
        <f>W70</f>
        <v>3300</v>
      </c>
    </row>
    <row r="44" spans="2:12" x14ac:dyDescent="0.35">
      <c r="B44" s="45">
        <v>500</v>
      </c>
      <c r="C44" s="135" t="s">
        <v>48</v>
      </c>
      <c r="D44" s="136"/>
      <c r="E44" s="136"/>
      <c r="F44" s="137"/>
      <c r="G44" s="46"/>
      <c r="H44" s="50">
        <v>8998</v>
      </c>
      <c r="I44" s="46"/>
      <c r="J44" s="52">
        <v>7132</v>
      </c>
      <c r="K44" s="46"/>
      <c r="L44" s="55">
        <f>W81</f>
        <v>5200</v>
      </c>
    </row>
    <row r="45" spans="2:12" ht="15" thickBot="1" x14ac:dyDescent="0.4">
      <c r="B45" s="59"/>
      <c r="C45" s="60"/>
      <c r="D45" s="60"/>
      <c r="E45" s="60"/>
      <c r="F45" s="60"/>
      <c r="G45" s="60"/>
      <c r="H45" s="61"/>
      <c r="I45" s="60"/>
      <c r="J45" s="62"/>
      <c r="K45" s="60"/>
      <c r="L45" s="63"/>
    </row>
    <row r="46" spans="2:12" ht="16.5" thickBot="1" x14ac:dyDescent="0.45">
      <c r="B46" s="64"/>
      <c r="C46" s="123" t="s">
        <v>49</v>
      </c>
      <c r="D46" s="124"/>
      <c r="E46" s="124"/>
      <c r="F46" s="125"/>
      <c r="G46" s="65"/>
      <c r="H46" s="66">
        <f>SUM(H13:H45)</f>
        <v>171687</v>
      </c>
      <c r="I46" s="65"/>
      <c r="J46" s="66">
        <f>SUM(J13:J45)</f>
        <v>138673</v>
      </c>
      <c r="K46" s="65"/>
      <c r="L46" s="67">
        <f>SUM(L8:L45)</f>
        <v>130600</v>
      </c>
    </row>
    <row r="49" spans="2:24" ht="15" thickBot="1" x14ac:dyDescent="0.4"/>
    <row r="50" spans="2:24" x14ac:dyDescent="0.35">
      <c r="B50" s="16"/>
      <c r="C50" s="17"/>
      <c r="D50" s="17"/>
      <c r="E50" s="17"/>
      <c r="F50" s="17"/>
      <c r="G50" s="17"/>
      <c r="H50" s="17"/>
      <c r="I50" s="17"/>
      <c r="J50" s="129" t="s">
        <v>50</v>
      </c>
      <c r="K50" s="130"/>
      <c r="L50" s="130"/>
      <c r="M50" s="130"/>
      <c r="N50" s="130"/>
      <c r="O50" s="130"/>
      <c r="P50" s="131"/>
      <c r="Q50" s="17"/>
      <c r="R50" s="17"/>
      <c r="S50" s="17"/>
      <c r="T50" s="17"/>
      <c r="U50" s="17"/>
      <c r="V50" s="17"/>
      <c r="W50" s="17"/>
      <c r="X50" s="18"/>
    </row>
    <row r="51" spans="2:24" ht="15" thickBot="1" x14ac:dyDescent="0.4">
      <c r="B51" s="6"/>
      <c r="C51" s="7"/>
      <c r="D51" s="7"/>
      <c r="E51" s="7"/>
      <c r="F51" s="7"/>
      <c r="G51" s="7"/>
      <c r="H51" s="7"/>
      <c r="I51" s="7"/>
      <c r="J51" s="132"/>
      <c r="K51" s="133"/>
      <c r="L51" s="133"/>
      <c r="M51" s="133"/>
      <c r="N51" s="133"/>
      <c r="O51" s="133"/>
      <c r="P51" s="134"/>
      <c r="Q51" s="7"/>
      <c r="R51" s="7"/>
      <c r="S51" s="7"/>
      <c r="T51" s="7"/>
      <c r="U51" s="7"/>
      <c r="V51" s="7"/>
      <c r="W51" s="7"/>
      <c r="X51" s="8"/>
    </row>
    <row r="52" spans="2:24" x14ac:dyDescent="0.35"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8"/>
    </row>
    <row r="53" spans="2:24" ht="15" thickBot="1" x14ac:dyDescent="0.4"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8"/>
    </row>
    <row r="54" spans="2:24" ht="16.5" thickBot="1" x14ac:dyDescent="0.45">
      <c r="B54" s="87">
        <v>300</v>
      </c>
      <c r="C54" s="88" t="s">
        <v>51</v>
      </c>
      <c r="D54" s="88"/>
      <c r="E54" s="88"/>
      <c r="F54" s="88"/>
      <c r="G54" s="88" t="s">
        <v>52</v>
      </c>
      <c r="H54" s="89"/>
      <c r="I54" s="87"/>
      <c r="J54" s="88">
        <v>300</v>
      </c>
      <c r="K54" s="88" t="s">
        <v>51</v>
      </c>
      <c r="L54" s="88"/>
      <c r="M54" s="88"/>
      <c r="N54" s="88"/>
      <c r="O54" s="88" t="s">
        <v>53</v>
      </c>
      <c r="P54" s="88"/>
      <c r="Q54" s="89"/>
      <c r="R54" s="88">
        <v>300</v>
      </c>
      <c r="S54" s="88" t="s">
        <v>51</v>
      </c>
      <c r="T54" s="88"/>
      <c r="U54" s="88"/>
      <c r="V54" s="88"/>
      <c r="W54" s="88" t="s">
        <v>54</v>
      </c>
      <c r="X54" s="89"/>
    </row>
    <row r="55" spans="2:24" ht="16" x14ac:dyDescent="0.4">
      <c r="B55" s="9">
        <v>4080</v>
      </c>
      <c r="C55" s="10" t="s">
        <v>24</v>
      </c>
      <c r="D55" s="10"/>
      <c r="E55" s="10"/>
      <c r="F55" s="10"/>
      <c r="G55" s="12">
        <v>3082</v>
      </c>
      <c r="H55" s="11"/>
      <c r="I55" s="9"/>
      <c r="J55" s="10">
        <v>4080</v>
      </c>
      <c r="K55" s="10" t="s">
        <v>24</v>
      </c>
      <c r="L55" s="10"/>
      <c r="M55" s="10"/>
      <c r="N55" s="10"/>
      <c r="O55" s="12">
        <v>3795</v>
      </c>
      <c r="P55" s="10"/>
      <c r="Q55" s="11"/>
      <c r="R55" s="10">
        <v>4080</v>
      </c>
      <c r="S55" s="10" t="s">
        <v>24</v>
      </c>
      <c r="T55" s="10"/>
      <c r="U55" s="10"/>
      <c r="V55" s="10"/>
      <c r="W55" s="10">
        <v>4200</v>
      </c>
      <c r="X55" s="11"/>
    </row>
    <row r="56" spans="2:24" ht="16" x14ac:dyDescent="0.4">
      <c r="B56" s="9">
        <v>4190</v>
      </c>
      <c r="C56" s="10" t="s">
        <v>32</v>
      </c>
      <c r="D56" s="10"/>
      <c r="E56" s="10"/>
      <c r="F56" s="10"/>
      <c r="G56" s="12">
        <v>1071</v>
      </c>
      <c r="H56" s="11"/>
      <c r="I56" s="9"/>
      <c r="J56" s="10">
        <v>4190</v>
      </c>
      <c r="K56" s="10" t="s">
        <v>32</v>
      </c>
      <c r="L56" s="10"/>
      <c r="M56" s="10"/>
      <c r="N56" s="10"/>
      <c r="O56" s="12">
        <v>2000</v>
      </c>
      <c r="P56" s="10"/>
      <c r="Q56" s="11"/>
      <c r="R56" s="10">
        <v>4190</v>
      </c>
      <c r="S56" s="10" t="s">
        <v>32</v>
      </c>
      <c r="T56" s="10"/>
      <c r="U56" s="10"/>
      <c r="V56" s="10"/>
      <c r="W56" s="10">
        <v>1000</v>
      </c>
      <c r="X56" s="11"/>
    </row>
    <row r="57" spans="2:24" ht="16" x14ac:dyDescent="0.4">
      <c r="B57" s="9">
        <v>4330</v>
      </c>
      <c r="C57" s="10" t="s">
        <v>40</v>
      </c>
      <c r="D57" s="10"/>
      <c r="E57" s="10"/>
      <c r="F57" s="10"/>
      <c r="G57" s="10">
        <v>261</v>
      </c>
      <c r="H57" s="11"/>
      <c r="I57" s="9"/>
      <c r="J57" s="10">
        <v>4330</v>
      </c>
      <c r="K57" s="10" t="s">
        <v>40</v>
      </c>
      <c r="L57" s="10"/>
      <c r="M57" s="10"/>
      <c r="N57" s="10"/>
      <c r="O57" s="10">
        <v>0</v>
      </c>
      <c r="P57" s="10"/>
      <c r="Q57" s="11"/>
      <c r="R57" s="10">
        <v>4330</v>
      </c>
      <c r="S57" s="10" t="s">
        <v>40</v>
      </c>
      <c r="T57" s="10"/>
      <c r="U57" s="10"/>
      <c r="V57" s="10"/>
      <c r="W57" s="10">
        <v>0</v>
      </c>
      <c r="X57" s="11"/>
    </row>
    <row r="58" spans="2:24" ht="16.5" thickBot="1" x14ac:dyDescent="0.45">
      <c r="B58" s="9"/>
      <c r="C58" s="10" t="s">
        <v>55</v>
      </c>
      <c r="D58" s="10"/>
      <c r="E58" s="10"/>
      <c r="F58" s="10"/>
      <c r="G58" s="12">
        <v>4413</v>
      </c>
      <c r="H58" s="11"/>
      <c r="I58" s="9"/>
      <c r="J58" s="10"/>
      <c r="K58" s="10" t="s">
        <v>55</v>
      </c>
      <c r="L58" s="10"/>
      <c r="M58" s="10"/>
      <c r="N58" s="10"/>
      <c r="O58" s="12">
        <v>5795</v>
      </c>
      <c r="P58" s="10"/>
      <c r="Q58" s="11"/>
      <c r="R58" s="10"/>
      <c r="S58" s="7"/>
      <c r="T58" s="7"/>
      <c r="U58" s="7"/>
      <c r="V58" s="7"/>
      <c r="W58" s="7"/>
      <c r="X58" s="11"/>
    </row>
    <row r="59" spans="2:24" ht="16.5" thickBot="1" x14ac:dyDescent="0.45">
      <c r="B59" s="13"/>
      <c r="C59" s="14"/>
      <c r="D59" s="14"/>
      <c r="E59" s="14"/>
      <c r="F59" s="14"/>
      <c r="G59" s="14"/>
      <c r="H59" s="15"/>
      <c r="I59" s="13"/>
      <c r="J59" s="14"/>
      <c r="K59" s="14"/>
      <c r="L59" s="14"/>
      <c r="M59" s="14"/>
      <c r="N59" s="14"/>
      <c r="O59" s="14"/>
      <c r="P59" s="14"/>
      <c r="Q59" s="15"/>
      <c r="R59" s="14"/>
      <c r="S59" s="42" t="s">
        <v>63</v>
      </c>
      <c r="T59" s="43"/>
      <c r="U59" s="43"/>
      <c r="V59" s="43"/>
      <c r="W59" s="44">
        <f>SUM(W55:W57)</f>
        <v>5200</v>
      </c>
      <c r="X59" s="15"/>
    </row>
    <row r="61" spans="2:24" ht="15" thickBot="1" x14ac:dyDescent="0.4"/>
    <row r="62" spans="2:24" x14ac:dyDescent="0.35">
      <c r="B62" s="1"/>
      <c r="C62" s="2"/>
      <c r="D62" s="2"/>
      <c r="E62" s="2"/>
      <c r="F62" s="2"/>
      <c r="G62" s="2"/>
      <c r="H62" s="2"/>
      <c r="I62" s="2"/>
      <c r="J62" s="129" t="s">
        <v>56</v>
      </c>
      <c r="K62" s="130"/>
      <c r="L62" s="130"/>
      <c r="M62" s="130"/>
      <c r="N62" s="130"/>
      <c r="O62" s="130"/>
      <c r="P62" s="131"/>
      <c r="Q62" s="2"/>
      <c r="R62" s="2"/>
      <c r="S62" s="2"/>
      <c r="T62" s="2"/>
      <c r="U62" s="2"/>
      <c r="V62" s="2"/>
      <c r="W62" s="2"/>
      <c r="X62" s="3"/>
    </row>
    <row r="63" spans="2:24" ht="15" thickBot="1" x14ac:dyDescent="0.4">
      <c r="B63" s="4"/>
      <c r="J63" s="132"/>
      <c r="K63" s="133"/>
      <c r="L63" s="133"/>
      <c r="M63" s="133"/>
      <c r="N63" s="133"/>
      <c r="O63" s="133"/>
      <c r="P63" s="134"/>
      <c r="X63" s="5"/>
    </row>
    <row r="64" spans="2:24" x14ac:dyDescent="0.35"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1"/>
    </row>
    <row r="65" spans="2:24" ht="15" thickBot="1" x14ac:dyDescent="0.4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1"/>
    </row>
    <row r="66" spans="2:24" ht="16.5" thickBot="1" x14ac:dyDescent="0.45">
      <c r="B66" s="90">
        <v>400</v>
      </c>
      <c r="C66" s="91" t="s">
        <v>57</v>
      </c>
      <c r="D66" s="91"/>
      <c r="E66" s="91"/>
      <c r="F66" s="91"/>
      <c r="G66" s="91" t="s">
        <v>52</v>
      </c>
      <c r="H66" s="92"/>
      <c r="I66" s="90"/>
      <c r="J66" s="91">
        <v>400</v>
      </c>
      <c r="K66" s="91" t="s">
        <v>57</v>
      </c>
      <c r="L66" s="91"/>
      <c r="M66" s="91"/>
      <c r="N66" s="91"/>
      <c r="O66" s="91" t="s">
        <v>53</v>
      </c>
      <c r="P66" s="91"/>
      <c r="Q66" s="92"/>
      <c r="R66" s="91">
        <v>400</v>
      </c>
      <c r="S66" s="91" t="s">
        <v>57</v>
      </c>
      <c r="T66" s="91"/>
      <c r="U66" s="91"/>
      <c r="V66" s="91"/>
      <c r="W66" s="91" t="s">
        <v>54</v>
      </c>
      <c r="X66" s="92"/>
    </row>
    <row r="67" spans="2:24" ht="16" x14ac:dyDescent="0.4">
      <c r="B67" s="22">
        <v>4080</v>
      </c>
      <c r="C67" s="23" t="s">
        <v>24</v>
      </c>
      <c r="D67" s="23"/>
      <c r="E67" s="23"/>
      <c r="F67" s="23"/>
      <c r="G67" s="25">
        <v>1704</v>
      </c>
      <c r="H67" s="93"/>
      <c r="I67" s="22"/>
      <c r="J67" s="23">
        <v>4080</v>
      </c>
      <c r="K67" s="23" t="s">
        <v>24</v>
      </c>
      <c r="L67" s="23"/>
      <c r="M67" s="23"/>
      <c r="N67" s="23"/>
      <c r="O67" s="25">
        <v>2000</v>
      </c>
      <c r="P67" s="25"/>
      <c r="Q67" s="24"/>
      <c r="R67" s="23">
        <v>4080</v>
      </c>
      <c r="S67" s="23" t="s">
        <v>24</v>
      </c>
      <c r="T67" s="23"/>
      <c r="U67" s="23"/>
      <c r="V67" s="23"/>
      <c r="W67" s="23">
        <v>2300</v>
      </c>
      <c r="X67" s="24"/>
    </row>
    <row r="68" spans="2:24" ht="16" x14ac:dyDescent="0.4">
      <c r="B68" s="22">
        <v>4190</v>
      </c>
      <c r="C68" s="23" t="s">
        <v>32</v>
      </c>
      <c r="D68" s="23"/>
      <c r="E68" s="23"/>
      <c r="F68" s="23"/>
      <c r="G68" s="23">
        <v>327</v>
      </c>
      <c r="H68" s="24"/>
      <c r="I68" s="22"/>
      <c r="J68" s="23">
        <v>4190</v>
      </c>
      <c r="K68" s="23" t="s">
        <v>32</v>
      </c>
      <c r="L68" s="23"/>
      <c r="M68" s="23"/>
      <c r="N68" s="23"/>
      <c r="O68" s="23">
        <v>963</v>
      </c>
      <c r="P68" s="23"/>
      <c r="Q68" s="24"/>
      <c r="R68" s="23">
        <v>4190</v>
      </c>
      <c r="S68" s="23" t="s">
        <v>32</v>
      </c>
      <c r="T68" s="23"/>
      <c r="U68" s="23"/>
      <c r="V68" s="23"/>
      <c r="W68" s="23">
        <v>1000</v>
      </c>
      <c r="X68" s="24"/>
    </row>
    <row r="69" spans="2:24" ht="16.5" thickBot="1" x14ac:dyDescent="0.45">
      <c r="B69" s="22"/>
      <c r="C69" s="23" t="s">
        <v>55</v>
      </c>
      <c r="D69" s="23"/>
      <c r="E69" s="23"/>
      <c r="F69" s="23"/>
      <c r="G69" s="25">
        <v>2031</v>
      </c>
      <c r="H69" s="93"/>
      <c r="I69" s="22"/>
      <c r="J69" s="23"/>
      <c r="K69" s="23" t="s">
        <v>55</v>
      </c>
      <c r="L69" s="23"/>
      <c r="M69" s="23"/>
      <c r="N69" s="23"/>
      <c r="O69" s="25">
        <v>2963</v>
      </c>
      <c r="P69" s="25"/>
      <c r="Q69" s="24"/>
      <c r="R69" s="23"/>
      <c r="S69" s="20"/>
      <c r="T69" s="20"/>
      <c r="U69" s="20"/>
      <c r="V69" s="20"/>
      <c r="W69" s="20"/>
      <c r="X69" s="24"/>
    </row>
    <row r="70" spans="2:24" ht="16.5" thickBot="1" x14ac:dyDescent="0.45">
      <c r="B70" s="26"/>
      <c r="C70" s="27"/>
      <c r="D70" s="27"/>
      <c r="E70" s="27"/>
      <c r="F70" s="27"/>
      <c r="G70" s="27"/>
      <c r="H70" s="28"/>
      <c r="I70" s="26"/>
      <c r="J70" s="27"/>
      <c r="K70" s="27"/>
      <c r="L70" s="27"/>
      <c r="M70" s="27"/>
      <c r="N70" s="27"/>
      <c r="O70" s="27"/>
      <c r="P70" s="27"/>
      <c r="Q70" s="28"/>
      <c r="R70" s="27"/>
      <c r="S70" s="42" t="s">
        <v>63</v>
      </c>
      <c r="T70" s="43"/>
      <c r="U70" s="43"/>
      <c r="V70" s="43"/>
      <c r="W70" s="44">
        <f>SUM(W67:W68)</f>
        <v>3300</v>
      </c>
      <c r="X70" s="28"/>
    </row>
    <row r="72" spans="2:24" ht="15" thickBot="1" x14ac:dyDescent="0.4"/>
    <row r="73" spans="2:24" x14ac:dyDescent="0.35">
      <c r="B73" s="39"/>
      <c r="C73" s="40"/>
      <c r="D73" s="40"/>
      <c r="E73" s="40"/>
      <c r="F73" s="40"/>
      <c r="G73" s="40"/>
      <c r="H73" s="40"/>
      <c r="I73" s="40"/>
      <c r="J73" s="129" t="s">
        <v>58</v>
      </c>
      <c r="K73" s="130"/>
      <c r="L73" s="130"/>
      <c r="M73" s="130"/>
      <c r="N73" s="130"/>
      <c r="O73" s="130"/>
      <c r="P73" s="131"/>
      <c r="Q73" s="40"/>
      <c r="R73" s="40"/>
      <c r="S73" s="40"/>
      <c r="T73" s="40"/>
      <c r="U73" s="40"/>
      <c r="V73" s="40"/>
      <c r="W73" s="40"/>
      <c r="X73" s="41"/>
    </row>
    <row r="74" spans="2:24" ht="15" thickBot="1" x14ac:dyDescent="0.4">
      <c r="B74" s="29"/>
      <c r="C74" s="30"/>
      <c r="D74" s="30"/>
      <c r="E74" s="30"/>
      <c r="F74" s="30"/>
      <c r="G74" s="30"/>
      <c r="H74" s="30"/>
      <c r="I74" s="30"/>
      <c r="J74" s="132"/>
      <c r="K74" s="133"/>
      <c r="L74" s="133"/>
      <c r="M74" s="133"/>
      <c r="N74" s="133"/>
      <c r="O74" s="133"/>
      <c r="P74" s="134"/>
      <c r="Q74" s="30"/>
      <c r="R74" s="30"/>
      <c r="S74" s="30"/>
      <c r="T74" s="30"/>
      <c r="U74" s="30"/>
      <c r="V74" s="30"/>
      <c r="W74" s="30"/>
      <c r="X74" s="31"/>
    </row>
    <row r="75" spans="2:24" x14ac:dyDescent="0.35"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1"/>
    </row>
    <row r="76" spans="2:24" ht="15" thickBot="1" x14ac:dyDescent="0.4"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1"/>
    </row>
    <row r="77" spans="2:24" ht="16.5" thickBot="1" x14ac:dyDescent="0.45">
      <c r="B77" s="83">
        <v>500</v>
      </c>
      <c r="C77" s="84" t="s">
        <v>59</v>
      </c>
      <c r="D77" s="84"/>
      <c r="E77" s="84"/>
      <c r="F77" s="84"/>
      <c r="G77" s="84" t="s">
        <v>60</v>
      </c>
      <c r="H77" s="84"/>
      <c r="I77" s="85"/>
      <c r="J77" s="83">
        <v>500</v>
      </c>
      <c r="K77" s="84" t="s">
        <v>59</v>
      </c>
      <c r="L77" s="84"/>
      <c r="M77" s="84"/>
      <c r="N77" s="84"/>
      <c r="O77" s="84" t="s">
        <v>53</v>
      </c>
      <c r="P77" s="84"/>
      <c r="Q77" s="86"/>
      <c r="R77" s="83">
        <v>500</v>
      </c>
      <c r="S77" s="84" t="s">
        <v>59</v>
      </c>
      <c r="T77" s="84"/>
      <c r="U77" s="84"/>
      <c r="V77" s="84"/>
      <c r="W77" s="84" t="s">
        <v>54</v>
      </c>
      <c r="X77" s="85"/>
    </row>
    <row r="78" spans="2:24" ht="16" x14ac:dyDescent="0.4">
      <c r="B78" s="32">
        <v>4080</v>
      </c>
      <c r="C78" s="33" t="s">
        <v>24</v>
      </c>
      <c r="D78" s="33"/>
      <c r="E78" s="33"/>
      <c r="F78" s="33"/>
      <c r="G78" s="35">
        <v>3082</v>
      </c>
      <c r="H78" s="35"/>
      <c r="I78" s="34"/>
      <c r="J78" s="32">
        <v>4080</v>
      </c>
      <c r="K78" s="33" t="s">
        <v>24</v>
      </c>
      <c r="L78" s="33"/>
      <c r="M78" s="33"/>
      <c r="N78" s="33"/>
      <c r="O78" s="35">
        <v>3500</v>
      </c>
      <c r="P78" s="35"/>
      <c r="Q78" s="34"/>
      <c r="R78" s="32">
        <v>4080</v>
      </c>
      <c r="S78" s="33" t="s">
        <v>24</v>
      </c>
      <c r="T78" s="33"/>
      <c r="U78" s="33"/>
      <c r="V78" s="33"/>
      <c r="W78" s="33">
        <v>4200</v>
      </c>
      <c r="X78" s="34"/>
    </row>
    <row r="79" spans="2:24" ht="16" x14ac:dyDescent="0.4">
      <c r="B79" s="32">
        <v>4190</v>
      </c>
      <c r="C79" s="33" t="s">
        <v>32</v>
      </c>
      <c r="D79" s="33"/>
      <c r="E79" s="33"/>
      <c r="F79" s="33"/>
      <c r="G79" s="35">
        <v>5916</v>
      </c>
      <c r="H79" s="33"/>
      <c r="I79" s="34"/>
      <c r="J79" s="32">
        <v>4190</v>
      </c>
      <c r="K79" s="33" t="s">
        <v>32</v>
      </c>
      <c r="L79" s="33"/>
      <c r="M79" s="33"/>
      <c r="N79" s="33"/>
      <c r="O79" s="35">
        <v>3632</v>
      </c>
      <c r="P79" s="33"/>
      <c r="Q79" s="34"/>
      <c r="R79" s="32">
        <v>4190</v>
      </c>
      <c r="S79" s="33" t="s">
        <v>32</v>
      </c>
      <c r="T79" s="33"/>
      <c r="U79" s="33"/>
      <c r="V79" s="33"/>
      <c r="W79" s="33">
        <v>1000</v>
      </c>
      <c r="X79" s="34"/>
    </row>
    <row r="80" spans="2:24" ht="16.5" thickBot="1" x14ac:dyDescent="0.45">
      <c r="B80" s="32"/>
      <c r="C80" s="33" t="s">
        <v>55</v>
      </c>
      <c r="D80" s="33"/>
      <c r="E80" s="33"/>
      <c r="F80" s="33"/>
      <c r="G80" s="35">
        <v>8998</v>
      </c>
      <c r="H80" s="33"/>
      <c r="I80" s="34"/>
      <c r="J80" s="32"/>
      <c r="K80" s="33" t="s">
        <v>55</v>
      </c>
      <c r="L80" s="33"/>
      <c r="M80" s="33"/>
      <c r="N80" s="33"/>
      <c r="O80" s="35">
        <v>7132</v>
      </c>
      <c r="P80" s="33"/>
      <c r="Q80" s="34"/>
      <c r="R80" s="32"/>
      <c r="S80" s="30"/>
      <c r="T80" s="30"/>
      <c r="U80" s="30"/>
      <c r="V80" s="30"/>
      <c r="W80" s="30"/>
      <c r="X80" s="34"/>
    </row>
    <row r="81" spans="2:24" ht="16.5" thickBot="1" x14ac:dyDescent="0.45">
      <c r="B81" s="36"/>
      <c r="C81" s="37"/>
      <c r="D81" s="37"/>
      <c r="E81" s="37"/>
      <c r="F81" s="37"/>
      <c r="G81" s="37"/>
      <c r="H81" s="37"/>
      <c r="I81" s="38"/>
      <c r="J81" s="36"/>
      <c r="K81" s="37"/>
      <c r="L81" s="37"/>
      <c r="M81" s="37"/>
      <c r="N81" s="37"/>
      <c r="O81" s="37"/>
      <c r="P81" s="37"/>
      <c r="Q81" s="38"/>
      <c r="R81" s="36"/>
      <c r="S81" s="42" t="s">
        <v>63</v>
      </c>
      <c r="T81" s="43"/>
      <c r="U81" s="43"/>
      <c r="V81" s="43"/>
      <c r="W81" s="44">
        <f>SUM(W78:W79)</f>
        <v>5200</v>
      </c>
      <c r="X81" s="38"/>
    </row>
  </sheetData>
  <sheetProtection algorithmName="SHA-512" hashValue="RTYtdyta7PUGt9jxHP0y9ja7QczmbqielfrqlEtPh96Gw/RpuRrETFrc0CjjCBjW7+EhfCncGL/bDhsxU4ZsaQ==" saltValue="6l78LS49rQSyp9pto4666Q==" spinCount="100000" sheet="1" objects="1" scenarios="1"/>
  <mergeCells count="50">
    <mergeCell ref="D1:J1"/>
    <mergeCell ref="B4:M4"/>
    <mergeCell ref="C8:F8"/>
    <mergeCell ref="C9:F9"/>
    <mergeCell ref="C10:F10"/>
    <mergeCell ref="L5:L7"/>
    <mergeCell ref="C5:F5"/>
    <mergeCell ref="C6:F6"/>
    <mergeCell ref="C11:F11"/>
    <mergeCell ref="C13:F13"/>
    <mergeCell ref="C14:F14"/>
    <mergeCell ref="C16:F16"/>
    <mergeCell ref="C17:F17"/>
    <mergeCell ref="J62:P63"/>
    <mergeCell ref="J73:P74"/>
    <mergeCell ref="O13:T13"/>
    <mergeCell ref="O14:T14"/>
    <mergeCell ref="C37:F37"/>
    <mergeCell ref="C38:F38"/>
    <mergeCell ref="C39:F39"/>
    <mergeCell ref="C42:F42"/>
    <mergeCell ref="C43:F43"/>
    <mergeCell ref="C44:F44"/>
    <mergeCell ref="C31:F31"/>
    <mergeCell ref="C32:F32"/>
    <mergeCell ref="C33:F33"/>
    <mergeCell ref="C34:F34"/>
    <mergeCell ref="C35:F35"/>
    <mergeCell ref="C36:F36"/>
    <mergeCell ref="C46:F46"/>
    <mergeCell ref="C12:F12"/>
    <mergeCell ref="J50:P51"/>
    <mergeCell ref="C25:F25"/>
    <mergeCell ref="C26:F26"/>
    <mergeCell ref="C27:F27"/>
    <mergeCell ref="C28:F28"/>
    <mergeCell ref="C29:F29"/>
    <mergeCell ref="C30:F30"/>
    <mergeCell ref="C19:F19"/>
    <mergeCell ref="C20:F20"/>
    <mergeCell ref="C21:F21"/>
    <mergeCell ref="C22:F22"/>
    <mergeCell ref="C23:F23"/>
    <mergeCell ref="C24:F24"/>
    <mergeCell ref="C18:F18"/>
    <mergeCell ref="O8:T8"/>
    <mergeCell ref="O9:T9"/>
    <mergeCell ref="O10:T10"/>
    <mergeCell ref="O11:T11"/>
    <mergeCell ref="O12:T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 Draft Annual Budget - By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2026-02-06T11:16:01Z</cp:lastPrinted>
  <dcterms:created xsi:type="dcterms:W3CDTF">2026-01-21T13:21:15Z</dcterms:created>
  <dcterms:modified xsi:type="dcterms:W3CDTF">2026-02-06T11:18:13Z</dcterms:modified>
</cp:coreProperties>
</file>