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18-19" sheetId="1" r:id="rId1"/>
  </sheets>
  <calcPr calcId="145621"/>
</workbook>
</file>

<file path=xl/calcChain.xml><?xml version="1.0" encoding="utf-8"?>
<calcChain xmlns="http://schemas.openxmlformats.org/spreadsheetml/2006/main">
  <c r="H23" i="1" l="1"/>
  <c r="H22" i="1"/>
  <c r="H24" i="1" s="1"/>
  <c r="H20" i="1" l="1"/>
  <c r="E54" i="1"/>
  <c r="D54" i="1"/>
  <c r="C54" i="1"/>
  <c r="B54" i="1"/>
  <c r="E47" i="1"/>
  <c r="D47" i="1"/>
  <c r="C47" i="1"/>
  <c r="B47" i="1"/>
  <c r="E39" i="1"/>
  <c r="D39" i="1"/>
  <c r="C39" i="1"/>
  <c r="B39" i="1"/>
  <c r="E26" i="1"/>
  <c r="E14" i="1"/>
  <c r="D26" i="1"/>
  <c r="C26" i="1"/>
  <c r="B26" i="1"/>
  <c r="D14" i="1"/>
  <c r="C14" i="1"/>
  <c r="B14" i="1"/>
  <c r="E48" i="1" l="1"/>
  <c r="E55" i="1" s="1"/>
  <c r="C48" i="1"/>
  <c r="C55" i="1" s="1"/>
  <c r="B48" i="1"/>
  <c r="B55" i="1" s="1"/>
  <c r="D48" i="1"/>
  <c r="D55" i="1" s="1"/>
  <c r="F55" i="1"/>
</calcChain>
</file>

<file path=xl/comments1.xml><?xml version="1.0" encoding="utf-8"?>
<comments xmlns="http://schemas.openxmlformats.org/spreadsheetml/2006/main">
  <authors>
    <author>Sony</author>
  </authors>
  <commentList>
    <comment ref="D30" authorId="0">
      <text>
        <r>
          <rPr>
            <b/>
            <sz val="9"/>
            <color indexed="81"/>
            <rFont val="Tahoma"/>
            <charset val="1"/>
          </rPr>
          <t>Sony:</t>
        </r>
        <r>
          <rPr>
            <sz val="9"/>
            <color indexed="81"/>
            <rFont val="Tahoma"/>
            <charset val="1"/>
          </rPr>
          <t xml:space="preserve">
Hall Valuations £480
Defibs - 600</t>
        </r>
      </text>
    </comment>
    <comment ref="D51" authorId="0">
      <text>
        <r>
          <rPr>
            <b/>
            <sz val="9"/>
            <color indexed="81"/>
            <rFont val="Tahoma"/>
            <charset val="1"/>
          </rPr>
          <t>Sony:</t>
        </r>
        <r>
          <rPr>
            <sz val="9"/>
            <color indexed="81"/>
            <rFont val="Tahoma"/>
            <charset val="1"/>
          </rPr>
          <t xml:space="preserve">
Grant £2000
Hall Com £400
Income £550</t>
        </r>
      </text>
    </comment>
  </commentList>
</comments>
</file>

<file path=xl/sharedStrings.xml><?xml version="1.0" encoding="utf-8"?>
<sst xmlns="http://schemas.openxmlformats.org/spreadsheetml/2006/main" count="72" uniqueCount="61">
  <si>
    <t>Projected figures 17/18</t>
  </si>
  <si>
    <t>Summer PS</t>
  </si>
  <si>
    <t>Training</t>
  </si>
  <si>
    <t>Total Salary</t>
  </si>
  <si>
    <t>Admin Costs</t>
  </si>
  <si>
    <t>Pension</t>
  </si>
  <si>
    <t>Admin</t>
  </si>
  <si>
    <t>Balance b/f</t>
  </si>
  <si>
    <t>Insurance</t>
  </si>
  <si>
    <t>Audit/in out</t>
  </si>
  <si>
    <t>Payroll/Accountant</t>
  </si>
  <si>
    <t>OVW</t>
  </si>
  <si>
    <t>Chairs allowance</t>
  </si>
  <si>
    <t xml:space="preserve"> </t>
  </si>
  <si>
    <t xml:space="preserve">Total </t>
  </si>
  <si>
    <t>General</t>
  </si>
  <si>
    <t>Grasscutting</t>
  </si>
  <si>
    <t xml:space="preserve">Pat Test </t>
  </si>
  <si>
    <t>Fire Safety Tests</t>
  </si>
  <si>
    <t>Emergency Halls</t>
  </si>
  <si>
    <t xml:space="preserve">Loan </t>
  </si>
  <si>
    <t>Knotweed</t>
  </si>
  <si>
    <t>Total</t>
  </si>
  <si>
    <t>Community</t>
  </si>
  <si>
    <t>Youth Equip</t>
  </si>
  <si>
    <t>Christmas</t>
  </si>
  <si>
    <t>Website</t>
  </si>
  <si>
    <t>Donations</t>
  </si>
  <si>
    <t>Garnswllt Setaside</t>
  </si>
  <si>
    <t>less G Hall</t>
  </si>
  <si>
    <t>Grants for Halls</t>
  </si>
  <si>
    <t>Building Maintenance</t>
  </si>
  <si>
    <t>Previous Year 16/17</t>
  </si>
  <si>
    <t>Staff and Training Costs</t>
  </si>
  <si>
    <t>CCP Roof Repair</t>
  </si>
  <si>
    <t>wildflowers</t>
  </si>
  <si>
    <t>Actual 17/18</t>
  </si>
  <si>
    <t>Income</t>
  </si>
  <si>
    <t>Youth Club</t>
  </si>
  <si>
    <t>HR</t>
  </si>
  <si>
    <t>Projected 18/19</t>
  </si>
  <si>
    <t>DBS Checks</t>
  </si>
  <si>
    <t>SlCC Membership</t>
  </si>
  <si>
    <t>Other</t>
  </si>
  <si>
    <t xml:space="preserve">Playscheme </t>
  </si>
  <si>
    <t>VAT</t>
  </si>
  <si>
    <t>TOTAL SPEND</t>
  </si>
  <si>
    <t>GRAND TOTAL</t>
  </si>
  <si>
    <t>Eqip Replace</t>
  </si>
  <si>
    <t>2017 Precept</t>
  </si>
  <si>
    <t>Total B/F</t>
  </si>
  <si>
    <t>Youth Club expenses</t>
  </si>
  <si>
    <t>Est Balance Brought Fwd Mar 18</t>
  </si>
  <si>
    <t>Budget 2018</t>
  </si>
  <si>
    <t>Elec Test/work</t>
  </si>
  <si>
    <t>Grant</t>
  </si>
  <si>
    <t>Staff Salaries</t>
  </si>
  <si>
    <t>less Reserve</t>
  </si>
  <si>
    <t>Plus 2018 Predicted Spend</t>
  </si>
  <si>
    <t>Total  Required</t>
  </si>
  <si>
    <t>2018  Precept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</si>
</sst>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164" formatCode="&quot;£&quot;#,##0.00"/>
    <numFmt numFmtId="165" formatCode="_-[$£-809]* #,##0.00_-;\-[$£-809]* #,##0.00_-;_-[$£-809]* &quot;-&quot;??_-;_-@_-"/>
  </numFmts>
  <fonts count="13" x14ac:knownFonts="1">
    <font>
      <sz val="11"/>
      <color theme="1"/>
      <name val="Calibri"/>
      <family val="2"/>
      <scheme val="minor"/>
    </font>
    <font>
      <b/>
      <u/>
      <sz val="8"/>
      <color indexed="8"/>
      <name val="Trebuchet MS"/>
      <family val="2"/>
    </font>
    <font>
      <sz val="8"/>
      <color indexed="8"/>
      <name val="Trebuchet MS"/>
      <family val="2"/>
    </font>
    <font>
      <sz val="8"/>
      <color theme="1"/>
      <name val="Trebuchet MS"/>
      <family val="2"/>
    </font>
    <font>
      <b/>
      <sz val="9"/>
      <color theme="1"/>
      <name val="Trebuchet MS"/>
      <family val="2"/>
    </font>
    <font>
      <b/>
      <sz val="9"/>
      <color indexed="8"/>
      <name val="Trebuchet MS"/>
      <family val="2"/>
    </font>
    <font>
      <b/>
      <u/>
      <sz val="9"/>
      <color indexed="8"/>
      <name val="Trebuchet MS"/>
      <family val="2"/>
    </font>
    <font>
      <b/>
      <sz val="9"/>
      <color rgb="FFFF0000"/>
      <name val="Trebuchet MS"/>
      <family val="2"/>
    </font>
    <font>
      <b/>
      <sz val="8"/>
      <color theme="1"/>
      <name val="Trebuchet MS"/>
      <family val="2"/>
    </font>
    <font>
      <b/>
      <sz val="8"/>
      <color indexed="8"/>
      <name val="Trebuchet MS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2" borderId="1" xfId="0" applyNumberFormat="1" applyFont="1" applyFill="1" applyBorder="1" applyAlignment="1"/>
    <xf numFmtId="49" fontId="2" fillId="2" borderId="1" xfId="0" applyNumberFormat="1" applyFont="1" applyFill="1" applyBorder="1" applyAlignment="1" applyProtection="1">
      <protection locked="0"/>
    </xf>
    <xf numFmtId="4" fontId="2" fillId="3" borderId="1" xfId="0" applyNumberFormat="1" applyFont="1" applyFill="1" applyBorder="1" applyAlignment="1"/>
    <xf numFmtId="0" fontId="2" fillId="0" borderId="1" xfId="0" applyNumberFormat="1" applyFont="1" applyBorder="1" applyAlignment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64" fontId="5" fillId="4" borderId="1" xfId="0" applyNumberFormat="1" applyFont="1" applyFill="1" applyBorder="1" applyAlignment="1">
      <alignment wrapText="1" shrinkToFit="1"/>
    </xf>
    <xf numFmtId="164" fontId="5" fillId="4" borderId="1" xfId="0" applyNumberFormat="1" applyFont="1" applyFill="1" applyBorder="1" applyAlignment="1"/>
    <xf numFmtId="0" fontId="5" fillId="0" borderId="1" xfId="0" applyNumberFormat="1" applyFont="1" applyBorder="1" applyAlignment="1"/>
    <xf numFmtId="164" fontId="5" fillId="0" borderId="1" xfId="0" applyNumberFormat="1" applyFont="1" applyBorder="1" applyAlignment="1" applyProtection="1">
      <protection locked="0"/>
    </xf>
    <xf numFmtId="164" fontId="5" fillId="4" borderId="1" xfId="0" applyNumberFormat="1" applyFont="1" applyFill="1" applyBorder="1" applyAlignment="1" applyProtection="1"/>
    <xf numFmtId="0" fontId="5" fillId="0" borderId="1" xfId="0" applyNumberFormat="1" applyFont="1" applyBorder="1" applyAlignment="1" applyProtection="1">
      <protection locked="0"/>
    </xf>
    <xf numFmtId="0" fontId="6" fillId="0" borderId="1" xfId="0" applyNumberFormat="1" applyFont="1" applyFill="1" applyBorder="1" applyAlignment="1"/>
    <xf numFmtId="164" fontId="5" fillId="0" borderId="1" xfId="0" applyNumberFormat="1" applyFont="1" applyBorder="1" applyAlignment="1"/>
    <xf numFmtId="164" fontId="5" fillId="0" borderId="2" xfId="0" applyNumberFormat="1" applyFont="1" applyBorder="1" applyAlignment="1" applyProtection="1">
      <protection locked="0"/>
    </xf>
    <xf numFmtId="164" fontId="5" fillId="4" borderId="2" xfId="0" applyNumberFormat="1" applyFont="1" applyFill="1" applyBorder="1" applyAlignment="1" applyProtection="1"/>
    <xf numFmtId="0" fontId="5" fillId="0" borderId="2" xfId="0" applyNumberFormat="1" applyFont="1" applyBorder="1" applyAlignment="1"/>
    <xf numFmtId="164" fontId="5" fillId="0" borderId="3" xfId="0" applyNumberFormat="1" applyFont="1" applyBorder="1" applyAlignment="1" applyProtection="1">
      <protection locked="0"/>
    </xf>
    <xf numFmtId="164" fontId="5" fillId="0" borderId="4" xfId="0" applyNumberFormat="1" applyFont="1" applyBorder="1" applyAlignment="1" applyProtection="1">
      <protection locked="0"/>
    </xf>
    <xf numFmtId="164" fontId="5" fillId="5" borderId="6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/>
    <xf numFmtId="0" fontId="4" fillId="0" borderId="3" xfId="0" applyFont="1" applyBorder="1" applyAlignment="1">
      <alignment vertical="top" wrapText="1"/>
    </xf>
    <xf numFmtId="164" fontId="5" fillId="4" borderId="3" xfId="0" applyNumberFormat="1" applyFont="1" applyFill="1" applyBorder="1" applyAlignment="1"/>
    <xf numFmtId="8" fontId="4" fillId="0" borderId="3" xfId="0" applyNumberFormat="1" applyFont="1" applyBorder="1" applyAlignment="1">
      <alignment vertical="top" wrapText="1"/>
    </xf>
    <xf numFmtId="165" fontId="5" fillId="0" borderId="1" xfId="0" applyNumberFormat="1" applyFont="1" applyBorder="1" applyAlignment="1" applyProtection="1">
      <protection locked="0"/>
    </xf>
    <xf numFmtId="165" fontId="5" fillId="4" borderId="1" xfId="0" applyNumberFormat="1" applyFont="1" applyFill="1" applyBorder="1" applyAlignment="1"/>
    <xf numFmtId="0" fontId="5" fillId="7" borderId="1" xfId="0" applyFont="1" applyFill="1" applyBorder="1" applyAlignment="1">
      <alignment vertical="top"/>
    </xf>
    <xf numFmtId="165" fontId="5" fillId="7" borderId="1" xfId="0" applyNumberFormat="1" applyFont="1" applyFill="1" applyBorder="1" applyAlignment="1">
      <alignment vertical="top" wrapText="1"/>
    </xf>
    <xf numFmtId="0" fontId="4" fillId="7" borderId="1" xfId="0" applyFont="1" applyFill="1" applyBorder="1" applyAlignment="1">
      <alignment vertical="top" wrapText="1"/>
    </xf>
    <xf numFmtId="165" fontId="4" fillId="7" borderId="1" xfId="0" applyNumberFormat="1" applyFont="1" applyFill="1" applyBorder="1" applyAlignment="1">
      <alignment horizontal="left" vertical="top" wrapText="1"/>
    </xf>
    <xf numFmtId="165" fontId="5" fillId="0" borderId="2" xfId="0" applyNumberFormat="1" applyFont="1" applyBorder="1" applyAlignment="1" applyProtection="1">
      <protection locked="0"/>
    </xf>
    <xf numFmtId="0" fontId="4" fillId="0" borderId="1" xfId="0" applyFont="1" applyBorder="1" applyAlignment="1">
      <alignment vertical="top"/>
    </xf>
    <xf numFmtId="165" fontId="4" fillId="0" borderId="1" xfId="0" applyNumberFormat="1" applyFont="1" applyBorder="1" applyAlignment="1">
      <alignment horizontal="left" vertical="top" wrapText="1"/>
    </xf>
    <xf numFmtId="165" fontId="5" fillId="0" borderId="2" xfId="0" applyNumberFormat="1" applyFont="1" applyBorder="1" applyAlignment="1"/>
    <xf numFmtId="165" fontId="5" fillId="4" borderId="2" xfId="0" applyNumberFormat="1" applyFont="1" applyFill="1" applyBorder="1" applyAlignment="1"/>
    <xf numFmtId="165" fontId="4" fillId="0" borderId="1" xfId="0" applyNumberFormat="1" applyFont="1" applyBorder="1" applyAlignment="1">
      <alignment vertical="top" wrapText="1"/>
    </xf>
    <xf numFmtId="165" fontId="4" fillId="0" borderId="2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165" fontId="5" fillId="0" borderId="1" xfId="0" applyNumberFormat="1" applyFont="1" applyBorder="1" applyAlignment="1">
      <alignment horizontal="left" vertical="top" wrapText="1"/>
    </xf>
    <xf numFmtId="0" fontId="6" fillId="2" borderId="3" xfId="0" applyFont="1" applyFill="1" applyBorder="1" applyAlignment="1"/>
    <xf numFmtId="165" fontId="5" fillId="0" borderId="3" xfId="0" applyNumberFormat="1" applyFont="1" applyBorder="1" applyAlignment="1" applyProtection="1"/>
    <xf numFmtId="165" fontId="5" fillId="4" borderId="3" xfId="0" applyNumberFormat="1" applyFont="1" applyFill="1" applyBorder="1" applyAlignment="1"/>
    <xf numFmtId="165" fontId="5" fillId="0" borderId="1" xfId="0" applyNumberFormat="1" applyFont="1" applyBorder="1" applyAlignment="1" applyProtection="1"/>
    <xf numFmtId="165" fontId="5" fillId="0" borderId="1" xfId="0" applyNumberFormat="1" applyFont="1" applyBorder="1" applyAlignment="1">
      <alignment horizontal="left" vertical="center" wrapText="1"/>
    </xf>
    <xf numFmtId="165" fontId="7" fillId="0" borderId="1" xfId="0" applyNumberFormat="1" applyFont="1" applyBorder="1" applyAlignment="1">
      <alignment horizontal="left" vertical="top" wrapText="1"/>
    </xf>
    <xf numFmtId="0" fontId="4" fillId="2" borderId="1" xfId="0" applyFont="1" applyFill="1" applyBorder="1" applyAlignment="1">
      <alignment vertical="top" wrapText="1"/>
    </xf>
    <xf numFmtId="165" fontId="5" fillId="8" borderId="1" xfId="0" applyNumberFormat="1" applyFont="1" applyFill="1" applyBorder="1" applyAlignment="1"/>
    <xf numFmtId="0" fontId="8" fillId="0" borderId="1" xfId="0" applyFont="1" applyBorder="1" applyAlignment="1">
      <alignment vertical="top" wrapText="1"/>
    </xf>
    <xf numFmtId="165" fontId="8" fillId="0" borderId="1" xfId="0" applyNumberFormat="1" applyFont="1" applyBorder="1" applyAlignment="1">
      <alignment horizontal="left" vertical="top" wrapText="1"/>
    </xf>
    <xf numFmtId="165" fontId="5" fillId="0" borderId="1" xfId="0" applyNumberFormat="1" applyFont="1" applyBorder="1" applyAlignment="1">
      <alignment horizontal="left" vertical="top"/>
    </xf>
    <xf numFmtId="165" fontId="4" fillId="9" borderId="1" xfId="0" applyNumberFormat="1" applyFont="1" applyFill="1" applyBorder="1" applyAlignment="1">
      <alignment vertical="top" wrapText="1"/>
    </xf>
    <xf numFmtId="0" fontId="4" fillId="10" borderId="1" xfId="0" applyFont="1" applyFill="1" applyBorder="1" applyAlignment="1">
      <alignment vertical="top" wrapText="1"/>
    </xf>
    <xf numFmtId="165" fontId="4" fillId="10" borderId="1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165" fontId="5" fillId="7" borderId="2" xfId="0" applyNumberFormat="1" applyFont="1" applyFill="1" applyBorder="1" applyAlignment="1"/>
    <xf numFmtId="0" fontId="2" fillId="0" borderId="1" xfId="0" applyFont="1" applyBorder="1" applyAlignment="1">
      <alignment vertical="top"/>
    </xf>
    <xf numFmtId="165" fontId="3" fillId="0" borderId="1" xfId="0" applyNumberFormat="1" applyFont="1" applyBorder="1" applyAlignment="1">
      <alignment vertical="top" wrapText="1"/>
    </xf>
    <xf numFmtId="165" fontId="4" fillId="7" borderId="1" xfId="0" applyNumberFormat="1" applyFont="1" applyFill="1" applyBorder="1" applyAlignment="1">
      <alignment vertical="top" wrapText="1"/>
    </xf>
    <xf numFmtId="165" fontId="5" fillId="0" borderId="1" xfId="0" applyNumberFormat="1" applyFont="1" applyBorder="1" applyAlignment="1"/>
    <xf numFmtId="0" fontId="3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/>
    <xf numFmtId="164" fontId="2" fillId="0" borderId="1" xfId="0" applyNumberFormat="1" applyFont="1" applyFill="1" applyBorder="1" applyAlignment="1" applyProtection="1">
      <protection locked="0"/>
    </xf>
    <xf numFmtId="164" fontId="2" fillId="0" borderId="1" xfId="0" applyNumberFormat="1" applyFont="1" applyFill="1" applyBorder="1" applyAlignment="1" applyProtection="1"/>
    <xf numFmtId="164" fontId="4" fillId="0" borderId="4" xfId="0" applyNumberFormat="1" applyFont="1" applyBorder="1" applyAlignment="1" applyProtection="1">
      <protection locked="0"/>
    </xf>
    <xf numFmtId="0" fontId="5" fillId="6" borderId="5" xfId="0" applyFont="1" applyFill="1" applyBorder="1" applyAlignment="1"/>
    <xf numFmtId="165" fontId="5" fillId="6" borderId="10" xfId="0" applyNumberFormat="1" applyFont="1" applyFill="1" applyBorder="1" applyAlignment="1"/>
    <xf numFmtId="165" fontId="4" fillId="6" borderId="1" xfId="0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0" fontId="4" fillId="11" borderId="1" xfId="0" applyFont="1" applyFill="1" applyBorder="1" applyAlignment="1">
      <alignment vertical="top" wrapText="1"/>
    </xf>
    <xf numFmtId="165" fontId="5" fillId="6" borderId="6" xfId="0" applyNumberFormat="1" applyFont="1" applyFill="1" applyBorder="1" applyAlignment="1"/>
    <xf numFmtId="165" fontId="5" fillId="6" borderId="4" xfId="0" applyNumberFormat="1" applyFont="1" applyFill="1" applyBorder="1" applyAlignment="1"/>
    <xf numFmtId="165" fontId="4" fillId="3" borderId="9" xfId="0" applyNumberFormat="1" applyFont="1" applyFill="1" applyBorder="1" applyAlignment="1"/>
    <xf numFmtId="0" fontId="3" fillId="6" borderId="1" xfId="0" applyFont="1" applyFill="1" applyBorder="1" applyAlignment="1">
      <alignment vertical="top" wrapText="1"/>
    </xf>
    <xf numFmtId="165" fontId="4" fillId="6" borderId="2" xfId="0" applyNumberFormat="1" applyFont="1" applyFill="1" applyBorder="1" applyAlignment="1">
      <alignment vertical="top" wrapText="1"/>
    </xf>
    <xf numFmtId="165" fontId="4" fillId="7" borderId="2" xfId="0" applyNumberFormat="1" applyFont="1" applyFill="1" applyBorder="1" applyAlignment="1">
      <alignment vertical="top" wrapText="1"/>
    </xf>
    <xf numFmtId="165" fontId="4" fillId="11" borderId="1" xfId="0" applyNumberFormat="1" applyFont="1" applyFill="1" applyBorder="1" applyAlignment="1">
      <alignment vertical="top" wrapText="1"/>
    </xf>
    <xf numFmtId="165" fontId="4" fillId="11" borderId="2" xfId="0" applyNumberFormat="1" applyFont="1" applyFill="1" applyBorder="1" applyAlignment="1">
      <alignment vertical="top" wrapText="1"/>
    </xf>
    <xf numFmtId="0" fontId="5" fillId="6" borderId="2" xfId="0" applyNumberFormat="1" applyFont="1" applyFill="1" applyBorder="1" applyAlignment="1"/>
    <xf numFmtId="165" fontId="5" fillId="6" borderId="1" xfId="0" applyNumberFormat="1" applyFont="1" applyFill="1" applyBorder="1" applyAlignment="1" applyProtection="1">
      <protection locked="0"/>
    </xf>
    <xf numFmtId="0" fontId="6" fillId="6" borderId="1" xfId="0" applyNumberFormat="1" applyFont="1" applyFill="1" applyBorder="1" applyAlignment="1"/>
    <xf numFmtId="0" fontId="8" fillId="2" borderId="1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6" fillId="0" borderId="2" xfId="0" applyNumberFormat="1" applyFont="1" applyFill="1" applyBorder="1" applyAlignment="1"/>
    <xf numFmtId="0" fontId="5" fillId="7" borderId="5" xfId="0" applyNumberFormat="1" applyFont="1" applyFill="1" applyBorder="1" applyAlignment="1"/>
    <xf numFmtId="164" fontId="4" fillId="7" borderId="1" xfId="0" applyNumberFormat="1" applyFont="1" applyFill="1" applyBorder="1" applyAlignment="1">
      <alignment vertical="top" wrapText="1"/>
    </xf>
    <xf numFmtId="164" fontId="4" fillId="7" borderId="4" xfId="0" applyNumberFormat="1" applyFont="1" applyFill="1" applyBorder="1" applyAlignment="1">
      <alignment vertical="top" wrapText="1"/>
    </xf>
    <xf numFmtId="165" fontId="5" fillId="7" borderId="6" xfId="0" applyNumberFormat="1" applyFont="1" applyFill="1" applyBorder="1" applyAlignment="1" applyProtection="1">
      <protection locked="0"/>
    </xf>
    <xf numFmtId="165" fontId="5" fillId="7" borderId="8" xfId="0" applyNumberFormat="1" applyFont="1" applyFill="1" applyBorder="1" applyAlignment="1" applyProtection="1">
      <protection locked="0"/>
    </xf>
    <xf numFmtId="0" fontId="4" fillId="12" borderId="1" xfId="0" applyFont="1" applyFill="1" applyBorder="1" applyAlignment="1">
      <alignment vertical="top" wrapText="1"/>
    </xf>
    <xf numFmtId="165" fontId="4" fillId="12" borderId="1" xfId="0" applyNumberFormat="1" applyFont="1" applyFill="1" applyBorder="1" applyAlignment="1">
      <alignment vertical="top" wrapText="1"/>
    </xf>
    <xf numFmtId="165" fontId="4" fillId="12" borderId="2" xfId="0" applyNumberFormat="1" applyFont="1" applyFill="1" applyBorder="1" applyAlignment="1">
      <alignment vertical="top" wrapText="1"/>
    </xf>
    <xf numFmtId="165" fontId="5" fillId="12" borderId="2" xfId="0" applyNumberFormat="1" applyFont="1" applyFill="1" applyBorder="1" applyAlignment="1"/>
    <xf numFmtId="0" fontId="8" fillId="6" borderId="1" xfId="0" applyFont="1" applyFill="1" applyBorder="1" applyAlignment="1">
      <alignment vertical="top" wrapText="1"/>
    </xf>
    <xf numFmtId="165" fontId="9" fillId="6" borderId="1" xfId="0" applyNumberFormat="1" applyFont="1" applyFill="1" applyBorder="1" applyAlignment="1">
      <alignment vertical="top"/>
    </xf>
    <xf numFmtId="165" fontId="12" fillId="6" borderId="1" xfId="0" applyNumberFormat="1" applyFont="1" applyFill="1" applyBorder="1" applyAlignment="1" applyProtection="1"/>
    <xf numFmtId="165" fontId="5" fillId="6" borderId="1" xfId="0" applyNumberFormat="1" applyFont="1" applyFill="1" applyBorder="1" applyAlignment="1" applyProtection="1"/>
    <xf numFmtId="8" fontId="4" fillId="6" borderId="3" xfId="0" applyNumberFormat="1" applyFont="1" applyFill="1" applyBorder="1" applyAlignment="1">
      <alignment vertical="top" wrapText="1"/>
    </xf>
    <xf numFmtId="165" fontId="5" fillId="6" borderId="3" xfId="0" applyNumberFormat="1" applyFont="1" applyFill="1" applyBorder="1" applyAlignment="1" applyProtection="1"/>
    <xf numFmtId="164" fontId="5" fillId="6" borderId="7" xfId="0" applyNumberFormat="1" applyFont="1" applyFill="1" applyBorder="1" applyAlignment="1"/>
    <xf numFmtId="165" fontId="5" fillId="5" borderId="8" xfId="0" applyNumberFormat="1" applyFont="1" applyFill="1" applyBorder="1" applyAlignment="1" applyProtection="1">
      <protection locked="0"/>
    </xf>
    <xf numFmtId="0" fontId="4" fillId="3" borderId="5" xfId="0" applyFont="1" applyFill="1" applyBorder="1" applyAlignment="1">
      <alignment wrapText="1"/>
    </xf>
    <xf numFmtId="0" fontId="5" fillId="6" borderId="1" xfId="0" applyNumberFormat="1" applyFont="1" applyFill="1" applyBorder="1" applyAlignment="1"/>
    <xf numFmtId="164" fontId="5" fillId="6" borderId="3" xfId="0" applyNumberFormat="1" applyFont="1" applyFill="1" applyBorder="1" applyAlignment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tabSelected="1" workbookViewId="0">
      <selection activeCell="G57" sqref="G57"/>
    </sheetView>
  </sheetViews>
  <sheetFormatPr defaultRowHeight="15" x14ac:dyDescent="0.25"/>
  <cols>
    <col min="1" max="1" width="19.28515625" customWidth="1"/>
    <col min="2" max="2" width="12.5703125" customWidth="1"/>
    <col min="3" max="5" width="15.28515625" customWidth="1"/>
    <col min="6" max="6" width="16.7109375" hidden="1" customWidth="1"/>
    <col min="7" max="7" width="20.7109375" customWidth="1"/>
    <col min="8" max="8" width="15.7109375" customWidth="1"/>
  </cols>
  <sheetData>
    <row r="1" spans="1:8" ht="15.75" x14ac:dyDescent="0.3">
      <c r="A1" s="1" t="s">
        <v>53</v>
      </c>
      <c r="B1" s="2"/>
      <c r="C1" s="2"/>
      <c r="D1" s="2"/>
      <c r="E1" s="2"/>
      <c r="F1" s="3"/>
      <c r="G1" s="4"/>
      <c r="H1" s="5"/>
    </row>
    <row r="2" spans="1:8" ht="30" x14ac:dyDescent="0.35">
      <c r="A2" s="6"/>
      <c r="B2" s="7" t="s">
        <v>32</v>
      </c>
      <c r="C2" s="8" t="s">
        <v>0</v>
      </c>
      <c r="D2" s="8" t="s">
        <v>36</v>
      </c>
      <c r="E2" s="8" t="s">
        <v>40</v>
      </c>
      <c r="F2" s="9" t="s">
        <v>13</v>
      </c>
      <c r="G2" s="10"/>
      <c r="H2" s="5"/>
    </row>
    <row r="3" spans="1:8" ht="16.5" x14ac:dyDescent="0.35">
      <c r="A3" s="84" t="s">
        <v>33</v>
      </c>
      <c r="B3" s="7"/>
      <c r="C3" s="8"/>
      <c r="D3" s="8"/>
      <c r="E3" s="8"/>
      <c r="F3" s="9"/>
      <c r="G3" s="10"/>
      <c r="H3" s="5"/>
    </row>
    <row r="4" spans="1:8" ht="16.5" x14ac:dyDescent="0.35">
      <c r="A4" s="83" t="s">
        <v>56</v>
      </c>
      <c r="B4" s="11">
        <v>21631</v>
      </c>
      <c r="C4" s="11">
        <v>26462</v>
      </c>
      <c r="D4" s="11">
        <v>29498</v>
      </c>
      <c r="E4" s="11">
        <v>32380</v>
      </c>
      <c r="F4" s="12"/>
      <c r="G4" s="13"/>
      <c r="H4" s="5"/>
    </row>
    <row r="5" spans="1:8" ht="16.5" hidden="1" x14ac:dyDescent="0.35">
      <c r="A5" s="10"/>
      <c r="B5" s="11"/>
      <c r="C5" s="11"/>
      <c r="D5" s="11"/>
      <c r="E5" s="11"/>
      <c r="F5" s="12"/>
      <c r="G5" s="10"/>
      <c r="H5" s="5"/>
    </row>
    <row r="6" spans="1:8" ht="16.5" hidden="1" x14ac:dyDescent="0.35">
      <c r="A6" s="14"/>
      <c r="B6" s="11"/>
      <c r="C6" s="11"/>
      <c r="D6" s="11"/>
      <c r="E6" s="11"/>
      <c r="F6" s="12"/>
      <c r="G6" s="10"/>
      <c r="H6" s="5"/>
    </row>
    <row r="7" spans="1:8" ht="16.5" hidden="1" x14ac:dyDescent="0.35">
      <c r="A7" s="10"/>
      <c r="B7" s="11"/>
      <c r="C7" s="11"/>
      <c r="D7" s="11"/>
      <c r="E7" s="11"/>
      <c r="F7" s="12"/>
      <c r="G7" s="10"/>
      <c r="H7" s="5"/>
    </row>
    <row r="8" spans="1:8" ht="16.5" hidden="1" x14ac:dyDescent="0.35">
      <c r="A8" s="10"/>
      <c r="B8" s="15"/>
      <c r="C8" s="15"/>
      <c r="D8" s="15"/>
      <c r="E8" s="15"/>
      <c r="F8" s="12"/>
      <c r="G8" s="10"/>
      <c r="H8" s="5"/>
    </row>
    <row r="9" spans="1:8" ht="16.5" hidden="1" x14ac:dyDescent="0.35">
      <c r="A9" s="10"/>
      <c r="B9" s="11"/>
      <c r="C9" s="11"/>
      <c r="D9" s="11"/>
      <c r="E9" s="11"/>
      <c r="F9" s="12"/>
      <c r="G9" s="10"/>
      <c r="H9" s="5"/>
    </row>
    <row r="10" spans="1:8" ht="16.5" hidden="1" x14ac:dyDescent="0.35">
      <c r="A10" s="10"/>
      <c r="B10" s="11"/>
      <c r="C10" s="16"/>
      <c r="D10" s="16"/>
      <c r="E10" s="16"/>
      <c r="F10" s="17"/>
      <c r="G10" s="10"/>
      <c r="H10" s="5"/>
    </row>
    <row r="11" spans="1:8" ht="16.5" x14ac:dyDescent="0.35">
      <c r="A11" s="18" t="s">
        <v>51</v>
      </c>
      <c r="B11" s="19"/>
      <c r="C11" s="20"/>
      <c r="D11" s="20"/>
      <c r="E11" s="20">
        <v>1476</v>
      </c>
      <c r="F11" s="17"/>
      <c r="G11" s="10"/>
      <c r="H11" s="5"/>
    </row>
    <row r="12" spans="1:8" ht="16.5" x14ac:dyDescent="0.35">
      <c r="A12" s="18" t="s">
        <v>1</v>
      </c>
      <c r="B12" s="19"/>
      <c r="C12" s="20">
        <v>1700</v>
      </c>
      <c r="D12" s="20">
        <v>3400</v>
      </c>
      <c r="E12" s="20">
        <v>1440</v>
      </c>
      <c r="F12" s="17"/>
      <c r="G12" s="10"/>
      <c r="H12" s="5"/>
    </row>
    <row r="13" spans="1:8" ht="17.25" thickBot="1" x14ac:dyDescent="0.4">
      <c r="A13" s="18" t="s">
        <v>2</v>
      </c>
      <c r="B13" s="19">
        <v>450</v>
      </c>
      <c r="C13" s="67">
        <v>450</v>
      </c>
      <c r="D13" s="67">
        <v>329</v>
      </c>
      <c r="E13" s="67">
        <v>500</v>
      </c>
      <c r="F13" s="17"/>
      <c r="G13" s="10"/>
      <c r="H13" s="5"/>
    </row>
    <row r="14" spans="1:8" ht="17.25" thickBot="1" x14ac:dyDescent="0.4">
      <c r="A14" s="87" t="s">
        <v>3</v>
      </c>
      <c r="B14" s="88">
        <f>SUM(B4:B13)</f>
        <v>22081</v>
      </c>
      <c r="C14" s="89">
        <f>SUM(C4:C13)</f>
        <v>28612</v>
      </c>
      <c r="D14" s="89">
        <f>SUM(D4:D13)</f>
        <v>33227</v>
      </c>
      <c r="E14" s="89">
        <f>SUM(E4:E13)</f>
        <v>35796</v>
      </c>
      <c r="F14" s="21"/>
      <c r="G14" s="102"/>
      <c r="H14" s="5"/>
    </row>
    <row r="15" spans="1:8" ht="16.5" x14ac:dyDescent="0.35">
      <c r="A15" s="22" t="s">
        <v>4</v>
      </c>
      <c r="B15" s="7"/>
      <c r="C15" s="23"/>
      <c r="D15" s="23"/>
      <c r="E15" s="23"/>
      <c r="F15" s="24"/>
      <c r="G15" s="10"/>
      <c r="H15" s="5"/>
    </row>
    <row r="16" spans="1:8" ht="16.5" x14ac:dyDescent="0.35">
      <c r="A16" s="7" t="s">
        <v>5</v>
      </c>
      <c r="B16" s="7">
        <v>0</v>
      </c>
      <c r="C16" s="25">
        <v>350</v>
      </c>
      <c r="D16" s="25">
        <v>793</v>
      </c>
      <c r="E16" s="100">
        <v>500</v>
      </c>
      <c r="F16" s="24"/>
      <c r="G16" s="10"/>
      <c r="H16" s="5"/>
    </row>
    <row r="17" spans="1:8" ht="16.5" x14ac:dyDescent="0.35">
      <c r="A17" s="7" t="s">
        <v>41</v>
      </c>
      <c r="B17" s="7"/>
      <c r="C17" s="25"/>
      <c r="D17" s="25">
        <v>245</v>
      </c>
      <c r="E17" s="25">
        <v>250</v>
      </c>
      <c r="F17" s="24"/>
      <c r="G17" s="10"/>
      <c r="H17" s="5"/>
    </row>
    <row r="18" spans="1:8" ht="16.5" x14ac:dyDescent="0.35">
      <c r="A18" s="7" t="s">
        <v>42</v>
      </c>
      <c r="B18" s="7">
        <v>0</v>
      </c>
      <c r="C18" s="25">
        <v>139</v>
      </c>
      <c r="D18" s="25">
        <v>139</v>
      </c>
      <c r="E18" s="25">
        <v>139</v>
      </c>
      <c r="F18" s="24"/>
      <c r="G18" s="10"/>
      <c r="H18" s="5"/>
    </row>
    <row r="19" spans="1:8" ht="16.5" x14ac:dyDescent="0.35">
      <c r="A19" s="10" t="s">
        <v>6</v>
      </c>
      <c r="B19" s="26">
        <v>1200</v>
      </c>
      <c r="C19" s="26">
        <v>600</v>
      </c>
      <c r="D19" s="26">
        <v>700</v>
      </c>
      <c r="E19" s="26">
        <v>700</v>
      </c>
      <c r="F19" s="27"/>
      <c r="G19" s="28" t="s">
        <v>7</v>
      </c>
      <c r="H19" s="29">
        <v>33000</v>
      </c>
    </row>
    <row r="20" spans="1:8" ht="16.5" x14ac:dyDescent="0.35">
      <c r="A20" s="10" t="s">
        <v>8</v>
      </c>
      <c r="B20" s="26">
        <v>4500</v>
      </c>
      <c r="C20" s="26">
        <v>5500</v>
      </c>
      <c r="D20" s="26">
        <v>2370</v>
      </c>
      <c r="E20" s="26">
        <v>2500</v>
      </c>
      <c r="F20" s="27"/>
      <c r="G20" s="28" t="s">
        <v>29</v>
      </c>
      <c r="H20" s="29">
        <f>B56</f>
        <v>15296</v>
      </c>
    </row>
    <row r="21" spans="1:8" ht="16.5" x14ac:dyDescent="0.35">
      <c r="A21" s="10" t="s">
        <v>9</v>
      </c>
      <c r="B21" s="26">
        <v>525</v>
      </c>
      <c r="C21" s="26">
        <v>1120</v>
      </c>
      <c r="D21" s="26">
        <v>576</v>
      </c>
      <c r="E21" s="26">
        <v>800</v>
      </c>
      <c r="F21" s="27"/>
      <c r="G21" s="28" t="s">
        <v>57</v>
      </c>
      <c r="H21" s="29">
        <v>15000</v>
      </c>
    </row>
    <row r="22" spans="1:8" ht="16.5" x14ac:dyDescent="0.35">
      <c r="A22" s="7" t="s">
        <v>10</v>
      </c>
      <c r="B22" s="32">
        <v>900</v>
      </c>
      <c r="C22" s="32">
        <v>900</v>
      </c>
      <c r="D22" s="32">
        <v>900</v>
      </c>
      <c r="E22" s="32">
        <v>1200</v>
      </c>
      <c r="F22" s="27"/>
      <c r="G22" s="28" t="s">
        <v>50</v>
      </c>
      <c r="H22" s="29">
        <f>H19-H20-H21</f>
        <v>2704</v>
      </c>
    </row>
    <row r="23" spans="1:8" ht="30" x14ac:dyDescent="0.35">
      <c r="A23" s="85" t="s">
        <v>39</v>
      </c>
      <c r="B23" s="32">
        <v>0</v>
      </c>
      <c r="C23" s="32">
        <v>0</v>
      </c>
      <c r="D23" s="32">
        <v>600</v>
      </c>
      <c r="E23" s="32">
        <v>600</v>
      </c>
      <c r="F23" s="36"/>
      <c r="G23" s="30" t="s">
        <v>58</v>
      </c>
      <c r="H23" s="31">
        <f>E55</f>
        <v>64069</v>
      </c>
    </row>
    <row r="24" spans="1:8" ht="16.5" x14ac:dyDescent="0.35">
      <c r="A24" s="18" t="s">
        <v>11</v>
      </c>
      <c r="B24" s="35">
        <v>220</v>
      </c>
      <c r="C24" s="35">
        <v>230</v>
      </c>
      <c r="D24" s="35">
        <v>374</v>
      </c>
      <c r="E24" s="35">
        <v>374</v>
      </c>
      <c r="F24" s="36"/>
      <c r="G24" s="30" t="s">
        <v>59</v>
      </c>
      <c r="H24" s="31">
        <f>H23-H22</f>
        <v>61365</v>
      </c>
    </row>
    <row r="25" spans="1:8" ht="17.25" thickBot="1" x14ac:dyDescent="0.4">
      <c r="A25" s="7" t="s">
        <v>12</v>
      </c>
      <c r="B25" s="37">
        <v>350</v>
      </c>
      <c r="C25" s="38">
        <v>350</v>
      </c>
      <c r="D25" s="38">
        <v>350</v>
      </c>
      <c r="E25" s="38">
        <v>350</v>
      </c>
      <c r="F25" s="36" t="s">
        <v>13</v>
      </c>
      <c r="G25" s="33"/>
      <c r="H25" s="34"/>
    </row>
    <row r="26" spans="1:8" ht="17.25" thickBot="1" x14ac:dyDescent="0.4">
      <c r="A26" s="87" t="s">
        <v>14</v>
      </c>
      <c r="B26" s="90">
        <f>SUM(B19:B25)</f>
        <v>7695</v>
      </c>
      <c r="C26" s="91">
        <f>SUM(C16:C25)</f>
        <v>9189</v>
      </c>
      <c r="D26" s="91">
        <f>SUM(D16:D25)</f>
        <v>7047</v>
      </c>
      <c r="E26" s="91">
        <f>SUM(E16:E25)</f>
        <v>7413</v>
      </c>
      <c r="F26" s="103" t="s">
        <v>13</v>
      </c>
      <c r="G26" s="33" t="s">
        <v>13</v>
      </c>
      <c r="H26" s="34"/>
    </row>
    <row r="27" spans="1:8" ht="16.5" x14ac:dyDescent="0.35">
      <c r="A27" s="41" t="s">
        <v>15</v>
      </c>
      <c r="B27" s="42"/>
      <c r="C27" s="42"/>
      <c r="D27" s="42"/>
      <c r="E27" s="42"/>
      <c r="F27" s="43"/>
      <c r="G27" s="39" t="s">
        <v>13</v>
      </c>
      <c r="H27" s="40"/>
    </row>
    <row r="28" spans="1:8" ht="16.5" x14ac:dyDescent="0.35">
      <c r="A28" s="10" t="s">
        <v>30</v>
      </c>
      <c r="B28" s="44">
        <v>6300</v>
      </c>
      <c r="C28" s="42">
        <v>6300</v>
      </c>
      <c r="D28" s="42">
        <v>6300</v>
      </c>
      <c r="E28" s="101">
        <v>4500</v>
      </c>
      <c r="F28" s="43"/>
      <c r="G28" s="7"/>
      <c r="H28" s="34"/>
    </row>
    <row r="29" spans="1:8" ht="16.5" x14ac:dyDescent="0.35">
      <c r="A29" s="14" t="s">
        <v>16</v>
      </c>
      <c r="B29" s="44">
        <v>4500</v>
      </c>
      <c r="C29" s="44">
        <v>6000</v>
      </c>
      <c r="D29" s="44">
        <v>7740</v>
      </c>
      <c r="E29" s="44">
        <v>8400</v>
      </c>
      <c r="F29" s="27"/>
      <c r="G29" s="39" t="s">
        <v>49</v>
      </c>
      <c r="H29" s="40">
        <v>56000</v>
      </c>
    </row>
    <row r="30" spans="1:8" ht="16.5" x14ac:dyDescent="0.35">
      <c r="A30" s="86" t="s">
        <v>43</v>
      </c>
      <c r="B30" s="44"/>
      <c r="C30" s="44"/>
      <c r="D30" s="44">
        <v>1080</v>
      </c>
      <c r="E30" s="44">
        <v>0</v>
      </c>
      <c r="F30" s="27"/>
      <c r="G30" s="39" t="s">
        <v>60</v>
      </c>
      <c r="H30" s="40">
        <v>61500</v>
      </c>
    </row>
    <row r="31" spans="1:8" ht="16.5" x14ac:dyDescent="0.35">
      <c r="A31" s="18" t="s">
        <v>54</v>
      </c>
      <c r="B31" s="44">
        <v>500</v>
      </c>
      <c r="C31" s="44">
        <v>500</v>
      </c>
      <c r="D31" s="44">
        <v>0</v>
      </c>
      <c r="E31" s="98">
        <v>2600</v>
      </c>
      <c r="F31" s="27"/>
      <c r="G31" s="39"/>
      <c r="H31" s="40"/>
    </row>
    <row r="32" spans="1:8" ht="16.5" x14ac:dyDescent="0.35">
      <c r="A32" s="18" t="s">
        <v>17</v>
      </c>
      <c r="B32" s="44">
        <v>500</v>
      </c>
      <c r="C32" s="44">
        <v>500</v>
      </c>
      <c r="D32" s="44">
        <v>0</v>
      </c>
      <c r="E32" s="99">
        <v>150</v>
      </c>
      <c r="F32" s="27"/>
      <c r="G32" s="39" t="s">
        <v>13</v>
      </c>
      <c r="H32" s="40" t="s">
        <v>13</v>
      </c>
    </row>
    <row r="33" spans="1:8" ht="16.5" x14ac:dyDescent="0.35">
      <c r="A33" s="18" t="s">
        <v>18</v>
      </c>
      <c r="B33" s="44">
        <v>750</v>
      </c>
      <c r="C33" s="44">
        <v>750</v>
      </c>
      <c r="D33" s="44">
        <v>71</v>
      </c>
      <c r="E33" s="99">
        <v>250</v>
      </c>
      <c r="F33" s="27"/>
      <c r="G33" s="39"/>
      <c r="H33" s="40"/>
    </row>
    <row r="34" spans="1:8" ht="16.5" x14ac:dyDescent="0.35">
      <c r="A34" s="18" t="s">
        <v>31</v>
      </c>
      <c r="B34" s="44">
        <v>2000</v>
      </c>
      <c r="C34" s="44">
        <v>2000</v>
      </c>
      <c r="D34" s="44">
        <v>500</v>
      </c>
      <c r="E34" s="99">
        <v>4600</v>
      </c>
      <c r="F34" s="27"/>
      <c r="G34" s="39"/>
      <c r="H34" s="40"/>
    </row>
    <row r="35" spans="1:8" ht="16.5" x14ac:dyDescent="0.35">
      <c r="A35" s="18" t="s">
        <v>19</v>
      </c>
      <c r="B35" s="44">
        <v>2000</v>
      </c>
      <c r="C35" s="44">
        <v>2000</v>
      </c>
      <c r="D35" s="44">
        <v>0</v>
      </c>
      <c r="E35" s="99">
        <v>2000</v>
      </c>
      <c r="F35" s="27"/>
      <c r="G35" s="39"/>
      <c r="H35" s="40"/>
    </row>
    <row r="36" spans="1:8" ht="16.5" x14ac:dyDescent="0.35">
      <c r="A36" s="18" t="s">
        <v>20</v>
      </c>
      <c r="B36" s="44">
        <v>1000</v>
      </c>
      <c r="C36" s="44">
        <v>1000</v>
      </c>
      <c r="D36" s="44">
        <v>1000</v>
      </c>
      <c r="E36" s="44">
        <v>1000</v>
      </c>
      <c r="F36" s="27"/>
      <c r="G36" s="39"/>
      <c r="H36" s="45"/>
    </row>
    <row r="37" spans="1:8" ht="16.5" x14ac:dyDescent="0.35">
      <c r="A37" s="18" t="s">
        <v>21</v>
      </c>
      <c r="B37" s="44"/>
      <c r="C37" s="44">
        <v>2800</v>
      </c>
      <c r="D37" s="44">
        <v>1000</v>
      </c>
      <c r="E37" s="99">
        <v>1000</v>
      </c>
      <c r="F37" s="27"/>
      <c r="G37" s="7"/>
      <c r="H37" s="46"/>
    </row>
    <row r="38" spans="1:8" ht="16.5" x14ac:dyDescent="0.35">
      <c r="A38" s="18" t="s">
        <v>34</v>
      </c>
      <c r="B38" s="44"/>
      <c r="C38" s="44">
        <v>5000</v>
      </c>
      <c r="D38" s="44">
        <v>500</v>
      </c>
      <c r="E38" s="44">
        <v>0</v>
      </c>
      <c r="F38" s="27"/>
      <c r="G38" s="39"/>
      <c r="H38" s="40"/>
    </row>
    <row r="39" spans="1:8" x14ac:dyDescent="0.25">
      <c r="A39" s="30" t="s">
        <v>22</v>
      </c>
      <c r="B39" s="60">
        <f>SUM(B28:B38)</f>
        <v>17550</v>
      </c>
      <c r="C39" s="60">
        <f>SUM(C28:C38)</f>
        <v>26850</v>
      </c>
      <c r="D39" s="60">
        <f>SUM(D28:D38)</f>
        <v>18191</v>
      </c>
      <c r="E39" s="60">
        <f>SUM(E28:E38)</f>
        <v>24500</v>
      </c>
      <c r="F39" s="60"/>
      <c r="G39" s="39"/>
      <c r="H39" s="40"/>
    </row>
    <row r="40" spans="1:8" ht="16.5" x14ac:dyDescent="0.35">
      <c r="A40" s="47" t="s">
        <v>23</v>
      </c>
      <c r="B40" s="37"/>
      <c r="C40" s="37"/>
      <c r="D40" s="37"/>
      <c r="E40" s="37"/>
      <c r="F40" s="48"/>
      <c r="G40" s="39"/>
      <c r="H40" s="40"/>
    </row>
    <row r="41" spans="1:8" ht="16.5" x14ac:dyDescent="0.35">
      <c r="A41" s="81" t="s">
        <v>24</v>
      </c>
      <c r="B41" s="82">
        <v>6000</v>
      </c>
      <c r="C41" s="82">
        <v>2000</v>
      </c>
      <c r="D41" s="82">
        <v>0</v>
      </c>
      <c r="E41" s="82">
        <v>0</v>
      </c>
      <c r="F41" s="27"/>
      <c r="G41" s="39"/>
      <c r="H41" s="40"/>
    </row>
    <row r="42" spans="1:8" ht="16.5" x14ac:dyDescent="0.35">
      <c r="A42" s="18" t="s">
        <v>25</v>
      </c>
      <c r="B42" s="26">
        <v>800</v>
      </c>
      <c r="C42" s="26">
        <v>800</v>
      </c>
      <c r="D42" s="26">
        <v>800</v>
      </c>
      <c r="E42" s="82">
        <v>700</v>
      </c>
      <c r="F42" s="27"/>
      <c r="G42" s="49"/>
      <c r="H42" s="50"/>
    </row>
    <row r="43" spans="1:8" ht="16.5" x14ac:dyDescent="0.35">
      <c r="A43" s="18" t="s">
        <v>26</v>
      </c>
      <c r="B43" s="26">
        <v>0</v>
      </c>
      <c r="C43" s="26">
        <v>600</v>
      </c>
      <c r="D43" s="26">
        <v>0</v>
      </c>
      <c r="E43" s="82">
        <v>0</v>
      </c>
      <c r="F43" s="27"/>
      <c r="G43" s="10"/>
      <c r="H43" s="51"/>
    </row>
    <row r="44" spans="1:8" ht="16.5" x14ac:dyDescent="0.35">
      <c r="A44" s="18" t="s">
        <v>35</v>
      </c>
      <c r="B44" s="26">
        <v>0</v>
      </c>
      <c r="C44" s="26">
        <v>0</v>
      </c>
      <c r="D44" s="26">
        <v>454</v>
      </c>
      <c r="E44" s="82" t="s">
        <v>13</v>
      </c>
      <c r="F44" s="27"/>
      <c r="G44" s="39"/>
      <c r="H44" s="40"/>
    </row>
    <row r="45" spans="1:8" ht="16.5" x14ac:dyDescent="0.35">
      <c r="A45" s="18" t="s">
        <v>48</v>
      </c>
      <c r="B45" s="26">
        <v>1400</v>
      </c>
      <c r="C45" s="26">
        <v>1400</v>
      </c>
      <c r="D45" s="26"/>
      <c r="E45" s="82">
        <v>500</v>
      </c>
      <c r="F45" s="27"/>
      <c r="G45" s="39"/>
      <c r="H45" s="40"/>
    </row>
    <row r="46" spans="1:8" ht="16.5" x14ac:dyDescent="0.35">
      <c r="A46" s="18" t="s">
        <v>27</v>
      </c>
      <c r="B46" s="26">
        <v>500</v>
      </c>
      <c r="C46" s="26">
        <v>500</v>
      </c>
      <c r="D46" s="26">
        <v>100</v>
      </c>
      <c r="E46" s="82">
        <v>0</v>
      </c>
      <c r="F46" s="52"/>
      <c r="G46" s="10"/>
      <c r="H46" s="51"/>
    </row>
    <row r="47" spans="1:8" x14ac:dyDescent="0.25">
      <c r="A47" s="53" t="s">
        <v>22</v>
      </c>
      <c r="B47" s="54">
        <f>SUM(B41:B46)</f>
        <v>8700</v>
      </c>
      <c r="C47" s="54">
        <f>SUM(C41:C46)</f>
        <v>5300</v>
      </c>
      <c r="D47" s="54">
        <f>SUM(D41:D46)</f>
        <v>1354</v>
      </c>
      <c r="E47" s="54">
        <f>SUM(E41:E46)</f>
        <v>1200</v>
      </c>
      <c r="F47" s="54"/>
      <c r="G47" s="39"/>
      <c r="H47" s="40" t="s">
        <v>13</v>
      </c>
    </row>
    <row r="48" spans="1:8" x14ac:dyDescent="0.25">
      <c r="A48" s="72" t="s">
        <v>46</v>
      </c>
      <c r="B48" s="79">
        <f>SUM(B47+B39+B26+B14)</f>
        <v>56026</v>
      </c>
      <c r="C48" s="80">
        <f>SUM(C47+C39+C26+C14)</f>
        <v>69951</v>
      </c>
      <c r="D48" s="80">
        <f>SUM(D47+D39+D26+D14)</f>
        <v>59819</v>
      </c>
      <c r="E48" s="80">
        <f>SUM(E47+E39+E26+E14)</f>
        <v>68909</v>
      </c>
      <c r="F48" s="80"/>
      <c r="G48" s="39"/>
      <c r="H48" s="51"/>
    </row>
    <row r="49" spans="1:8" x14ac:dyDescent="0.25">
      <c r="A49" s="47" t="s">
        <v>37</v>
      </c>
      <c r="B49" s="70"/>
      <c r="C49" s="77"/>
      <c r="D49" s="77"/>
      <c r="E49" s="77"/>
      <c r="F49" s="77"/>
      <c r="G49" s="39"/>
      <c r="H49" s="51"/>
    </row>
    <row r="50" spans="1:8" x14ac:dyDescent="0.25">
      <c r="A50" s="71" t="s">
        <v>38</v>
      </c>
      <c r="B50" s="70">
        <v>0</v>
      </c>
      <c r="C50" s="77">
        <v>0</v>
      </c>
      <c r="D50" s="77">
        <v>-1320</v>
      </c>
      <c r="E50" s="77">
        <v>-1000</v>
      </c>
      <c r="F50" s="77"/>
      <c r="G50" s="39"/>
      <c r="H50" s="51"/>
    </row>
    <row r="51" spans="1:8" x14ac:dyDescent="0.25">
      <c r="A51" s="71" t="s">
        <v>44</v>
      </c>
      <c r="B51" s="70"/>
      <c r="C51" s="77">
        <v>0</v>
      </c>
      <c r="D51" s="77">
        <v>-2950</v>
      </c>
      <c r="E51" s="77">
        <v>-1440</v>
      </c>
      <c r="F51" s="77"/>
      <c r="G51" s="39"/>
      <c r="H51" s="51"/>
    </row>
    <row r="52" spans="1:8" x14ac:dyDescent="0.25">
      <c r="A52" s="71" t="s">
        <v>45</v>
      </c>
      <c r="B52" s="70"/>
      <c r="C52" s="77"/>
      <c r="D52" s="77">
        <v>1208</v>
      </c>
      <c r="E52" s="77">
        <v>-1400</v>
      </c>
      <c r="F52" s="77"/>
      <c r="G52" s="39"/>
      <c r="H52" s="51"/>
    </row>
    <row r="53" spans="1:8" x14ac:dyDescent="0.25">
      <c r="A53" s="71" t="s">
        <v>55</v>
      </c>
      <c r="B53" s="70"/>
      <c r="C53" s="77"/>
      <c r="D53" s="77"/>
      <c r="E53" s="77">
        <v>-1000</v>
      </c>
      <c r="F53" s="77"/>
      <c r="G53" s="39"/>
      <c r="H53" s="51"/>
    </row>
    <row r="54" spans="1:8" x14ac:dyDescent="0.25">
      <c r="A54" s="30" t="s">
        <v>22</v>
      </c>
      <c r="B54" s="60">
        <f>SUM(B50:B53)</f>
        <v>0</v>
      </c>
      <c r="C54" s="78">
        <f>SUM(C50:C53)</f>
        <v>0</v>
      </c>
      <c r="D54" s="78">
        <f>SUM(D50:D53)</f>
        <v>-3062</v>
      </c>
      <c r="E54" s="78">
        <f>SUM(E50:E53)</f>
        <v>-4840</v>
      </c>
      <c r="F54" s="78"/>
      <c r="G54" s="39"/>
      <c r="H54" s="51"/>
    </row>
    <row r="55" spans="1:8" ht="16.5" x14ac:dyDescent="0.35">
      <c r="A55" s="92" t="s">
        <v>47</v>
      </c>
      <c r="B55" s="93">
        <f>SUM(B48-B54)</f>
        <v>56026</v>
      </c>
      <c r="C55" s="94">
        <f>SUM(C48+C54)</f>
        <v>69951</v>
      </c>
      <c r="D55" s="94">
        <f>SUM(D48+D54)</f>
        <v>56757</v>
      </c>
      <c r="E55" s="94">
        <f>SUM(E48+E54)</f>
        <v>64069</v>
      </c>
      <c r="F55" s="95">
        <f>SUM(F13,F25,F38,F46)</f>
        <v>0</v>
      </c>
      <c r="G55" s="39"/>
      <c r="H55" s="51"/>
    </row>
    <row r="56" spans="1:8" ht="16.5" x14ac:dyDescent="0.35">
      <c r="A56" s="30" t="s">
        <v>28</v>
      </c>
      <c r="B56" s="60">
        <v>15296</v>
      </c>
      <c r="C56" s="78">
        <v>15296</v>
      </c>
      <c r="D56" s="78">
        <v>15296</v>
      </c>
      <c r="E56" s="78">
        <v>15296</v>
      </c>
      <c r="F56" s="57" t="s">
        <v>13</v>
      </c>
      <c r="G56" s="10"/>
      <c r="H56" s="55"/>
    </row>
    <row r="57" spans="1:8" ht="16.5" x14ac:dyDescent="0.35">
      <c r="A57" s="71"/>
      <c r="B57" s="70"/>
      <c r="C57" s="70"/>
      <c r="D57" s="70"/>
      <c r="E57" s="70"/>
      <c r="F57" s="37"/>
      <c r="G57" s="10"/>
      <c r="H57" s="56"/>
    </row>
    <row r="58" spans="1:8" ht="17.25" thickBot="1" x14ac:dyDescent="0.4">
      <c r="A58" s="6"/>
      <c r="B58" s="59"/>
      <c r="C58" s="59"/>
      <c r="D58" s="59"/>
      <c r="E58" s="59"/>
      <c r="F58" s="59"/>
      <c r="G58" s="10"/>
      <c r="H58" s="58"/>
    </row>
    <row r="59" spans="1:8" ht="17.25" thickBot="1" x14ac:dyDescent="0.4">
      <c r="A59" s="68"/>
      <c r="B59" s="73"/>
      <c r="C59" s="74"/>
      <c r="D59" s="74"/>
      <c r="E59" s="74"/>
      <c r="F59" s="70"/>
      <c r="G59" s="105"/>
      <c r="H59" s="58"/>
    </row>
    <row r="60" spans="1:8" ht="30.75" thickBot="1" x14ac:dyDescent="0.4">
      <c r="A60" s="104" t="s">
        <v>52</v>
      </c>
      <c r="B60" s="75">
        <v>33000</v>
      </c>
      <c r="C60" s="69"/>
      <c r="D60" s="69"/>
      <c r="E60" s="69"/>
      <c r="F60" s="61"/>
      <c r="G60" s="71"/>
      <c r="H60" s="58"/>
    </row>
    <row r="61" spans="1:8" ht="16.5" x14ac:dyDescent="0.35">
      <c r="A61" s="6"/>
      <c r="B61" s="6"/>
      <c r="C61" s="76"/>
      <c r="D61" s="76"/>
      <c r="E61" s="76"/>
      <c r="F61" s="6"/>
      <c r="G61" s="106"/>
      <c r="H61" s="58"/>
    </row>
    <row r="62" spans="1:8" x14ac:dyDescent="0.25">
      <c r="A62" s="6"/>
      <c r="B62" s="6"/>
      <c r="C62" s="6"/>
      <c r="D62" s="6"/>
      <c r="E62" s="6"/>
      <c r="F62" s="6"/>
      <c r="G62" s="71"/>
      <c r="H62" s="58"/>
    </row>
    <row r="63" spans="1:8" ht="15.75" x14ac:dyDescent="0.3">
      <c r="A63" s="62"/>
      <c r="B63" s="62"/>
      <c r="C63" s="62"/>
      <c r="D63" s="62"/>
      <c r="E63" s="62"/>
      <c r="F63" s="63"/>
      <c r="G63" s="76"/>
      <c r="H63" s="58"/>
    </row>
    <row r="64" spans="1:8" ht="15.75" x14ac:dyDescent="0.3">
      <c r="A64" s="64"/>
      <c r="B64" s="65"/>
      <c r="C64" s="65"/>
      <c r="D64" s="65"/>
      <c r="E64" s="65"/>
      <c r="F64" s="66"/>
      <c r="G64" s="96"/>
      <c r="H64" s="97"/>
    </row>
  </sheetData>
  <conditionalFormatting sqref="B60:E60 A59:E59">
    <cfRule type="cellIs" dxfId="0" priority="1" operator="lessThan">
      <formula>5000</formula>
    </cfRule>
  </conditionalFormatting>
  <pageMargins left="0.70866141732283461" right="0.70866141732283461" top="0.74803149606299213" bottom="0.74803149606299213" header="0.31496062992125984" footer="0.31496062992125984"/>
  <pageSetup paperSize="9" scale="5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18-19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Sony</cp:lastModifiedBy>
  <cp:lastPrinted>2017-12-05T11:31:01Z</cp:lastPrinted>
  <dcterms:created xsi:type="dcterms:W3CDTF">2017-01-18T14:06:09Z</dcterms:created>
  <dcterms:modified xsi:type="dcterms:W3CDTF">2018-03-13T13:08:38Z</dcterms:modified>
</cp:coreProperties>
</file>